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ČELNIK\Vijeće\22. sjednica - 19.03. 2024\"/>
    </mc:Choice>
  </mc:AlternateContent>
  <xr:revisionPtr revIDLastSave="0" documentId="13_ncr:1_{C2331541-6A34-467A-9F38-121EDAD4C54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VIDENCIJA" sheetId="1" r:id="rId1"/>
    <sheet name="POVRŠINA" sheetId="2" r:id="rId2"/>
    <sheet name="List3" sheetId="3" r:id="rId3"/>
  </sheets>
  <definedNames>
    <definedName name="_xlnm.Print_Area" localSheetId="0">EVIDENCIJA!$B$1:$I$115</definedName>
    <definedName name="_xlnm.Print_Area" localSheetId="1">POVRŠINA!$A$397:$J$492</definedName>
  </definedNames>
  <calcPr calcId="191029"/>
</workbook>
</file>

<file path=xl/calcChain.xml><?xml version="1.0" encoding="utf-8"?>
<calcChain xmlns="http://schemas.openxmlformats.org/spreadsheetml/2006/main">
  <c r="F77" i="1" l="1"/>
  <c r="F76" i="1"/>
  <c r="E35" i="1"/>
  <c r="F34" i="1"/>
  <c r="D35" i="1"/>
  <c r="D78" i="1"/>
  <c r="E78" i="1"/>
  <c r="E110" i="1"/>
  <c r="F109" i="1"/>
  <c r="D110" i="1"/>
  <c r="E18" i="1"/>
  <c r="F17" i="1"/>
  <c r="D18" i="1"/>
  <c r="F33" i="1"/>
  <c r="F19" i="1"/>
  <c r="F16" i="1"/>
  <c r="F55" i="1" l="1"/>
  <c r="F15" i="1"/>
  <c r="F80" i="1" l="1"/>
  <c r="F70" i="1"/>
  <c r="F69" i="1"/>
  <c r="F59" i="1"/>
  <c r="F58" i="1"/>
  <c r="I488" i="2" l="1"/>
  <c r="I486" i="2"/>
  <c r="I482" i="2"/>
  <c r="I480" i="2"/>
  <c r="J479" i="2"/>
  <c r="I492" i="2"/>
  <c r="I490" i="2"/>
  <c r="I484" i="2"/>
  <c r="J475" i="2"/>
  <c r="I478" i="2"/>
  <c r="J445" i="2"/>
  <c r="I474" i="2"/>
  <c r="I472" i="2"/>
  <c r="I470" i="2"/>
  <c r="I466" i="2"/>
  <c r="I464" i="2"/>
  <c r="I462" i="2"/>
  <c r="I468" i="2"/>
  <c r="I460" i="2"/>
  <c r="I456" i="2"/>
  <c r="I454" i="2"/>
  <c r="I458" i="2"/>
  <c r="I446" i="2"/>
  <c r="I448" i="2"/>
  <c r="I452" i="2"/>
  <c r="I450" i="2"/>
  <c r="J443" i="2"/>
  <c r="I444" i="2"/>
  <c r="J441" i="2"/>
  <c r="I442" i="2"/>
  <c r="J421" i="2"/>
  <c r="I438" i="2"/>
  <c r="I434" i="2"/>
  <c r="I432" i="2"/>
  <c r="I430" i="2"/>
  <c r="I428" i="2"/>
  <c r="I440" i="2"/>
  <c r="I436" i="2"/>
  <c r="I426" i="2"/>
  <c r="I424" i="2"/>
  <c r="I422" i="2"/>
  <c r="I420" i="2"/>
  <c r="I418" i="2"/>
  <c r="I416" i="2"/>
  <c r="I414" i="2"/>
  <c r="I412" i="2"/>
  <c r="I410" i="2"/>
  <c r="I408" i="2"/>
  <c r="I404" i="2"/>
  <c r="I402" i="2"/>
  <c r="I400" i="2"/>
  <c r="J397" i="2"/>
  <c r="I406" i="2"/>
  <c r="I398" i="2"/>
  <c r="J393" i="2" l="1"/>
  <c r="J383" i="2"/>
  <c r="I384" i="2"/>
  <c r="I386" i="2"/>
  <c r="I388" i="2"/>
  <c r="I390" i="2"/>
  <c r="I392" i="2"/>
  <c r="I394" i="2"/>
  <c r="I332" i="2"/>
  <c r="J377" i="2"/>
  <c r="I380" i="2"/>
  <c r="I378" i="2"/>
  <c r="I382" i="2"/>
  <c r="J369" i="2"/>
  <c r="I376" i="2"/>
  <c r="I370" i="2"/>
  <c r="I372" i="2"/>
  <c r="I374" i="2"/>
  <c r="J365" i="2"/>
  <c r="I368" i="2"/>
  <c r="I366" i="2"/>
  <c r="J353" i="2"/>
  <c r="I354" i="2"/>
  <c r="I360" i="2"/>
  <c r="I362" i="2"/>
  <c r="I364" i="2"/>
  <c r="I358" i="2"/>
  <c r="I356" i="2"/>
  <c r="J349" i="2"/>
  <c r="I350" i="2"/>
  <c r="I352" i="2"/>
  <c r="J335" i="2"/>
  <c r="I342" i="2"/>
  <c r="I348" i="2"/>
  <c r="I346" i="2"/>
  <c r="I344" i="2"/>
  <c r="I340" i="2" l="1"/>
  <c r="I338" i="2"/>
  <c r="I336" i="2"/>
  <c r="J331" i="2"/>
  <c r="I334" i="2"/>
  <c r="J329" i="2"/>
  <c r="I330" i="2"/>
  <c r="J325" i="2"/>
  <c r="I328" i="2"/>
  <c r="I326" i="2"/>
  <c r="J315" i="2"/>
  <c r="I324" i="2"/>
  <c r="I322" i="2"/>
  <c r="I320" i="2"/>
  <c r="I316" i="2"/>
  <c r="I318" i="2"/>
  <c r="J307" i="2"/>
  <c r="I314" i="2"/>
  <c r="I310" i="2"/>
  <c r="I312" i="2"/>
  <c r="I308" i="2"/>
  <c r="J305" i="2"/>
  <c r="I306" i="2"/>
  <c r="J303" i="2"/>
  <c r="I304" i="2"/>
  <c r="J301" i="2"/>
  <c r="I302" i="2"/>
  <c r="J299" i="2"/>
  <c r="I300" i="2"/>
  <c r="J297" i="2"/>
  <c r="I298" i="2"/>
  <c r="J287" i="2"/>
  <c r="I296" i="2"/>
  <c r="I294" i="2"/>
  <c r="I292" i="2"/>
  <c r="I290" i="2"/>
  <c r="J283" i="2"/>
  <c r="I286" i="2"/>
  <c r="I284" i="2"/>
  <c r="J281" i="2"/>
  <c r="I282" i="2"/>
  <c r="J277" i="2"/>
  <c r="I280" i="2"/>
  <c r="I278" i="2"/>
  <c r="J273" i="2"/>
  <c r="J267" i="2"/>
  <c r="I268" i="2"/>
  <c r="I270" i="2"/>
  <c r="I272" i="2"/>
  <c r="J265" i="2"/>
  <c r="I266" i="2"/>
  <c r="J263" i="2"/>
  <c r="I264" i="2"/>
  <c r="J261" i="2"/>
  <c r="I262" i="2"/>
  <c r="J253" i="2" l="1"/>
  <c r="I260" i="2"/>
  <c r="I256" i="2"/>
  <c r="I258" i="2"/>
  <c r="I254" i="2"/>
  <c r="J245" i="2"/>
  <c r="I250" i="2"/>
  <c r="I248" i="2"/>
  <c r="J235" i="2"/>
  <c r="I244" i="2"/>
  <c r="I242" i="2"/>
  <c r="I240" i="2"/>
  <c r="I238" i="2"/>
  <c r="I236" i="2"/>
  <c r="J233" i="2"/>
  <c r="I234" i="2"/>
  <c r="J229" i="2"/>
  <c r="I232" i="2"/>
  <c r="I230" i="2"/>
  <c r="J227" i="2"/>
  <c r="I228" i="2"/>
  <c r="J225" i="2"/>
  <c r="I226" i="2"/>
  <c r="J223" i="2"/>
  <c r="I224" i="2"/>
  <c r="J217" i="2"/>
  <c r="I222" i="2"/>
  <c r="I220" i="2"/>
  <c r="I218" i="2"/>
  <c r="I216" i="2"/>
  <c r="J215" i="2"/>
  <c r="J213" i="2"/>
  <c r="I214" i="2"/>
  <c r="J211" i="2"/>
  <c r="I212" i="2"/>
  <c r="J209" i="2"/>
  <c r="I210" i="2"/>
  <c r="J201" i="2"/>
  <c r="I206" i="2"/>
  <c r="I204" i="2"/>
  <c r="I202" i="2"/>
  <c r="I208" i="2"/>
  <c r="J197" i="2"/>
  <c r="I200" i="2"/>
  <c r="I198" i="2"/>
  <c r="I196" i="2"/>
  <c r="I194" i="2"/>
  <c r="I192" i="2"/>
  <c r="I190" i="2"/>
  <c r="I188" i="2"/>
  <c r="I186" i="2"/>
  <c r="I184" i="2"/>
  <c r="I182" i="2"/>
  <c r="J193" i="2"/>
  <c r="J179" i="2"/>
  <c r="I180" i="2"/>
  <c r="J151" i="2"/>
  <c r="I168" i="2"/>
  <c r="I164" i="2"/>
  <c r="I160" i="2"/>
  <c r="I158" i="2"/>
  <c r="I156" i="2"/>
  <c r="I152" i="2"/>
  <c r="I178" i="2"/>
  <c r="I176" i="2"/>
  <c r="I174" i="2"/>
  <c r="I172" i="2"/>
  <c r="I170" i="2"/>
  <c r="I166" i="2"/>
  <c r="I162" i="2"/>
  <c r="I154" i="2"/>
  <c r="J149" i="2"/>
  <c r="I150" i="2"/>
  <c r="J145" i="2"/>
  <c r="I148" i="2"/>
  <c r="I146" i="2"/>
  <c r="J143" i="2"/>
  <c r="I144" i="2"/>
  <c r="J141" i="2"/>
  <c r="I142" i="2"/>
  <c r="J139" i="2"/>
  <c r="I134" i="2"/>
  <c r="I130" i="2"/>
  <c r="I128" i="2"/>
  <c r="I126" i="2"/>
  <c r="I124" i="2"/>
  <c r="I122" i="2"/>
  <c r="I120" i="2"/>
  <c r="I140" i="2"/>
  <c r="J137" i="2"/>
  <c r="J125" i="2"/>
  <c r="I138" i="2"/>
  <c r="I136" i="2"/>
  <c r="I132" i="2"/>
  <c r="J121" i="2"/>
  <c r="J119" i="2"/>
  <c r="J115" i="2"/>
  <c r="I118" i="2"/>
  <c r="I116" i="2"/>
  <c r="J113" i="2"/>
  <c r="I114" i="2"/>
  <c r="J107" i="2" l="1"/>
  <c r="I112" i="2"/>
  <c r="I110" i="2"/>
  <c r="I108" i="2"/>
  <c r="J105" i="2"/>
  <c r="I106" i="2"/>
  <c r="J101" i="2"/>
  <c r="I102" i="2"/>
  <c r="J97" i="2"/>
  <c r="I100" i="2"/>
  <c r="I98" i="2"/>
  <c r="J79" i="2"/>
  <c r="I96" i="2"/>
  <c r="I94" i="2"/>
  <c r="I92" i="2"/>
  <c r="I90" i="2"/>
  <c r="I86" i="2"/>
  <c r="J77" i="2"/>
  <c r="I78" i="2"/>
  <c r="J69" i="2"/>
  <c r="I76" i="2"/>
  <c r="I74" i="2"/>
  <c r="I72" i="2"/>
  <c r="I70" i="2"/>
  <c r="J51" i="2"/>
  <c r="I58" i="2"/>
  <c r="I56" i="2"/>
  <c r="I54" i="2"/>
  <c r="I52" i="2"/>
  <c r="I60" i="2"/>
  <c r="I62" i="2"/>
  <c r="I68" i="2"/>
  <c r="I66" i="2"/>
  <c r="I64" i="2"/>
  <c r="J45" i="2"/>
  <c r="I46" i="2"/>
  <c r="I48" i="2"/>
  <c r="I50" i="2"/>
  <c r="J43" i="2"/>
  <c r="J41" i="2"/>
  <c r="I44" i="2"/>
  <c r="J37" i="2"/>
  <c r="I42" i="2"/>
  <c r="I40" i="2"/>
  <c r="J35" i="2" l="1"/>
  <c r="J33" i="2"/>
  <c r="J31" i="2"/>
  <c r="J29" i="2"/>
  <c r="I36" i="2"/>
  <c r="I34" i="2"/>
  <c r="I32" i="2"/>
  <c r="I30" i="2"/>
  <c r="J13" i="2"/>
  <c r="J11" i="2"/>
  <c r="J9" i="2"/>
  <c r="J7" i="2"/>
  <c r="J5" i="2"/>
  <c r="J3" i="2"/>
  <c r="I28" i="2"/>
  <c r="I26" i="2"/>
  <c r="I24" i="2"/>
  <c r="I22" i="2"/>
  <c r="I20" i="2"/>
  <c r="I18" i="2"/>
  <c r="I16" i="2"/>
  <c r="I14" i="2"/>
  <c r="I12" i="2"/>
  <c r="I10" i="2"/>
  <c r="I8" i="2"/>
  <c r="I6" i="2"/>
  <c r="I4" i="2"/>
  <c r="F67" i="1" l="1"/>
  <c r="F25" i="1" l="1"/>
  <c r="F23" i="1" l="1"/>
  <c r="F14" i="1" l="1"/>
  <c r="F108" i="1" l="1"/>
  <c r="F107" i="1"/>
  <c r="F106" i="1"/>
  <c r="F105" i="1"/>
  <c r="F104" i="1"/>
  <c r="F103" i="1"/>
  <c r="F102" i="1"/>
  <c r="F101" i="1"/>
  <c r="F100" i="1"/>
  <c r="F99" i="1"/>
  <c r="F98" i="1"/>
  <c r="F97" i="1"/>
  <c r="E96" i="1"/>
  <c r="D96" i="1"/>
  <c r="F95" i="1"/>
  <c r="F94" i="1"/>
  <c r="F93" i="1"/>
  <c r="F92" i="1"/>
  <c r="F91" i="1"/>
  <c r="F90" i="1"/>
  <c r="F89" i="1"/>
  <c r="E88" i="1"/>
  <c r="D88" i="1"/>
  <c r="F87" i="1"/>
  <c r="F86" i="1"/>
  <c r="F85" i="1"/>
  <c r="F84" i="1"/>
  <c r="F83" i="1"/>
  <c r="F82" i="1"/>
  <c r="F81" i="1"/>
  <c r="F79" i="1"/>
  <c r="F75" i="1"/>
  <c r="F74" i="1"/>
  <c r="F73" i="1"/>
  <c r="F72" i="1"/>
  <c r="F71" i="1"/>
  <c r="F68" i="1"/>
  <c r="F66" i="1"/>
  <c r="F64" i="1"/>
  <c r="F63" i="1"/>
  <c r="F62" i="1"/>
  <c r="F61" i="1"/>
  <c r="F60" i="1"/>
  <c r="F57" i="1"/>
  <c r="F56" i="1"/>
  <c r="F54" i="1"/>
  <c r="F53" i="1"/>
  <c r="F52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2" i="1"/>
  <c r="F31" i="1"/>
  <c r="F30" i="1"/>
  <c r="F29" i="1"/>
  <c r="F28" i="1"/>
  <c r="F27" i="1"/>
  <c r="F26" i="1"/>
  <c r="F24" i="1"/>
  <c r="F22" i="1"/>
  <c r="F21" i="1"/>
  <c r="F20" i="1"/>
  <c r="F13" i="1"/>
  <c r="F12" i="1"/>
  <c r="F11" i="1"/>
  <c r="F10" i="1"/>
  <c r="F9" i="1"/>
  <c r="F8" i="1"/>
  <c r="F7" i="1"/>
  <c r="F6" i="1"/>
  <c r="F5" i="1"/>
  <c r="F4" i="1"/>
  <c r="E65" i="1"/>
  <c r="D65" i="1"/>
  <c r="E51" i="1"/>
  <c r="D51" i="1"/>
  <c r="F35" i="1" l="1"/>
  <c r="F110" i="1"/>
  <c r="F78" i="1"/>
  <c r="F18" i="1"/>
  <c r="F65" i="1"/>
  <c r="D111" i="1"/>
  <c r="E111" i="1"/>
  <c r="F96" i="1"/>
  <c r="F88" i="1"/>
  <c r="F51" i="1"/>
  <c r="F111" i="1" l="1"/>
</calcChain>
</file>

<file path=xl/sharedStrings.xml><?xml version="1.0" encoding="utf-8"?>
<sst xmlns="http://schemas.openxmlformats.org/spreadsheetml/2006/main" count="1361" uniqueCount="647">
  <si>
    <t>NAZIV DIONICE NERAZVRSTANE CESTE</t>
  </si>
  <si>
    <t>DUŽINA(m)</t>
  </si>
  <si>
    <t>KATASTARSKA ČESTICA</t>
  </si>
  <si>
    <t>KATASTARSKA OPĆINA</t>
  </si>
  <si>
    <t>OZNAKA CESTE</t>
  </si>
  <si>
    <t>NASELJE</t>
  </si>
  <si>
    <t>Ulica Sv. Antuna</t>
  </si>
  <si>
    <t>Ribička ulica</t>
  </si>
  <si>
    <t>ŽC 3152-Lasinjska cesta odvojak III (Braim)</t>
  </si>
  <si>
    <t>Matešićeva ulica</t>
  </si>
  <si>
    <t>Jamnička ulica</t>
  </si>
  <si>
    <t>ŽC 3152-Trg hrvatskih branitelja I(Pošta)</t>
  </si>
  <si>
    <t>ŽC 3152-Trg hrvatskih branitelja II(Vuksan)</t>
  </si>
  <si>
    <t>ASFALT</t>
  </si>
  <si>
    <t>TUCANIK</t>
  </si>
  <si>
    <t>UKUPNO</t>
  </si>
  <si>
    <t>Lasinja</t>
  </si>
  <si>
    <t>NC LA - 1</t>
  </si>
  <si>
    <t>NC LA - 2</t>
  </si>
  <si>
    <t>NC LA - 3</t>
  </si>
  <si>
    <t>NC LA - 4</t>
  </si>
  <si>
    <t>NC LA - 5</t>
  </si>
  <si>
    <t>NC LA - 6</t>
  </si>
  <si>
    <t>NC LA - 7</t>
  </si>
  <si>
    <t>564/11</t>
  </si>
  <si>
    <t>NC LA - 8</t>
  </si>
  <si>
    <t>NC LA - 9</t>
  </si>
  <si>
    <t>NC LA - 10</t>
  </si>
  <si>
    <t>LASINJA</t>
  </si>
  <si>
    <t>ŽC 3152-odvojak I (Slap)</t>
  </si>
  <si>
    <t>Desno Sredičko</t>
  </si>
  <si>
    <t>NC DS - 1</t>
  </si>
  <si>
    <t>ŽC 3152-odvojak II (Galović)</t>
  </si>
  <si>
    <t>NC DS - 2</t>
  </si>
  <si>
    <t>NC DS - 3</t>
  </si>
  <si>
    <t>NC DS - 4</t>
  </si>
  <si>
    <t>ŽC 3152-Mrvci</t>
  </si>
  <si>
    <t>NC DS - 5</t>
  </si>
  <si>
    <t>NC DS - 6</t>
  </si>
  <si>
    <t>92/205</t>
  </si>
  <si>
    <t>NC DS - 7</t>
  </si>
  <si>
    <t>ŽC 3152-Pržići</t>
  </si>
  <si>
    <t>NC DS - 8</t>
  </si>
  <si>
    <t>ŽC 3152-Vidaki</t>
  </si>
  <si>
    <t>NC DS - 9</t>
  </si>
  <si>
    <t>Vidaki-odvojak I (Gradišće)</t>
  </si>
  <si>
    <t>NC DS - 10</t>
  </si>
  <si>
    <t>ŽC 3152-Skenderi</t>
  </si>
  <si>
    <t>NC DS - 11</t>
  </si>
  <si>
    <t>Skenderi-odvojak I (Slovinci,Maslaki)</t>
  </si>
  <si>
    <t>NC DS - 12</t>
  </si>
  <si>
    <t>Skenderi-odvojak II (Turkovići)</t>
  </si>
  <si>
    <t>NC DS - 13</t>
  </si>
  <si>
    <t>DESNO SREDIČKO</t>
  </si>
  <si>
    <t>ŽC 3152-odvojak I (Krč)</t>
  </si>
  <si>
    <t>Desni Štefanki</t>
  </si>
  <si>
    <t>NC DŠ - 1</t>
  </si>
  <si>
    <t>ŽC 3152-Prigorci</t>
  </si>
  <si>
    <t>NC DŠ - 2</t>
  </si>
  <si>
    <t>Prigorci-odvojak I (Renovica)</t>
  </si>
  <si>
    <t>NC DŠ - 3</t>
  </si>
  <si>
    <t>ŽC 3152-odvojak II (Špišić)</t>
  </si>
  <si>
    <t>NC DŠ - 4</t>
  </si>
  <si>
    <t>ŽC 3152-odvojak III (Mrvac)</t>
  </si>
  <si>
    <t>NC DŠ - 5</t>
  </si>
  <si>
    <t>NC DŠ - 6</t>
  </si>
  <si>
    <t>ŽC 3152-odvojak V (Škola)</t>
  </si>
  <si>
    <t>NC DŠ - 7</t>
  </si>
  <si>
    <t>ŽC 3152-Špišići</t>
  </si>
  <si>
    <t>NC DŠ - 8</t>
  </si>
  <si>
    <t>Špišići-odvojak I (Tičarić)</t>
  </si>
  <si>
    <t>NC DŠ - 9</t>
  </si>
  <si>
    <t>Špišići-odvojak II (Prigorac)</t>
  </si>
  <si>
    <t>NC DŠ - 10</t>
  </si>
  <si>
    <t>LC 34053-Orečići</t>
  </si>
  <si>
    <t>dio 1400</t>
  </si>
  <si>
    <t>NC DŠ - 11</t>
  </si>
  <si>
    <t>1157/2</t>
  </si>
  <si>
    <t>NC DŠ - 12</t>
  </si>
  <si>
    <t>LC 34053-Karasi</t>
  </si>
  <si>
    <t>NC DŠ - 13</t>
  </si>
  <si>
    <t>Karasi-odvojak I (Ivički)</t>
  </si>
  <si>
    <t>NC DŠ - 14</t>
  </si>
  <si>
    <t>NC DŠ - 15</t>
  </si>
  <si>
    <t>DESNI ŠTEFANKI</t>
  </si>
  <si>
    <t>NC CD - 1</t>
  </si>
  <si>
    <t>Vukelići-odvojak I (Jugi-Luketići-Slivica)</t>
  </si>
  <si>
    <t>NC CD - 2</t>
  </si>
  <si>
    <t>Vukelići-odvojak II (Vlašići)</t>
  </si>
  <si>
    <t>NC CD - 3</t>
  </si>
  <si>
    <t>NC CD - 4</t>
  </si>
  <si>
    <t>NC CD - 5</t>
  </si>
  <si>
    <t>NC CD - 6</t>
  </si>
  <si>
    <t>NC CD - 7</t>
  </si>
  <si>
    <t>NC CD - 8</t>
  </si>
  <si>
    <t>NC CD - 9</t>
  </si>
  <si>
    <t>NC CD - 10</t>
  </si>
  <si>
    <t>CRNA DRAGA</t>
  </si>
  <si>
    <t>LC 34049-odvojak I (Turkalj)</t>
  </si>
  <si>
    <t>NC NS - 1</t>
  </si>
  <si>
    <t>NC NS - 2</t>
  </si>
  <si>
    <t>NC NS - 3</t>
  </si>
  <si>
    <t>Peruš-odvojak I (Vanjur)</t>
  </si>
  <si>
    <t>164/6</t>
  </si>
  <si>
    <t>NC NS - 4</t>
  </si>
  <si>
    <t>Peruš-odvojak II (Vikend naselje)</t>
  </si>
  <si>
    <t>NC NS - 5</t>
  </si>
  <si>
    <t>Novo Selo Lasinjsko odvojak 2</t>
  </si>
  <si>
    <t>NC NS - 6</t>
  </si>
  <si>
    <t>Novo Selo Lasinjsko odvojak 3</t>
  </si>
  <si>
    <t>Banski Kovačevac</t>
  </si>
  <si>
    <t>NC NS - 7</t>
  </si>
  <si>
    <t>NOVO SELO LASINJSKO</t>
  </si>
  <si>
    <t>NC PL - 1</t>
  </si>
  <si>
    <t>NC PL - 2</t>
  </si>
  <si>
    <t>1350/27</t>
  </si>
  <si>
    <t>NC PL - 3</t>
  </si>
  <si>
    <t>NC PL - 4</t>
  </si>
  <si>
    <t>NC PL - 5</t>
  </si>
  <si>
    <t>NC PL - 7</t>
  </si>
  <si>
    <t>NC PL - 8</t>
  </si>
  <si>
    <t>PRKOS LASINJSKI</t>
  </si>
  <si>
    <t>ŽC 3153-odvojak I (Mihalići)</t>
  </si>
  <si>
    <t>NC BK - 1</t>
  </si>
  <si>
    <t>ŽC 3153-odvojak II (Lesari)</t>
  </si>
  <si>
    <t>NC BK - 2</t>
  </si>
  <si>
    <t>ŽC 3153-odvojak III (Župani)</t>
  </si>
  <si>
    <t>NC BK - 3</t>
  </si>
  <si>
    <t>ŽC 3153-odvojak IV (Paulić)</t>
  </si>
  <si>
    <t>NC BK - 4</t>
  </si>
  <si>
    <t>ŽC 3153-odvojak V (Milovac)</t>
  </si>
  <si>
    <t>NC BK - 5</t>
  </si>
  <si>
    <t>ŽC 3153-odvojak VI (Groblje Banski Kovačevac)</t>
  </si>
  <si>
    <t>NC BK - 6</t>
  </si>
  <si>
    <t>ŽC 3153-odvojak VII (Koprive)</t>
  </si>
  <si>
    <t>NC BK - 7</t>
  </si>
  <si>
    <t>BANSKI KOVAČEVAC</t>
  </si>
  <si>
    <t>Sjeničak Lasinjski</t>
  </si>
  <si>
    <t>NC SL - 1</t>
  </si>
  <si>
    <t>NC SL - 2</t>
  </si>
  <si>
    <t>NC SL - 3</t>
  </si>
  <si>
    <t>NC SL - 4</t>
  </si>
  <si>
    <t>NC SL - 5</t>
  </si>
  <si>
    <t>LC 34096-odvojak III (Suzići-Kartalije-ŽC 3186)</t>
  </si>
  <si>
    <t>NC SL - 6</t>
  </si>
  <si>
    <t>NC SL - 7</t>
  </si>
  <si>
    <t>Suzići-odvojak II (Romići-Prkos Lasinjski)</t>
  </si>
  <si>
    <t>NC SL - 8</t>
  </si>
  <si>
    <t>Suzići-odvojak III (Romići-Crna Draga)</t>
  </si>
  <si>
    <t>NC SL - 9</t>
  </si>
  <si>
    <t>Suzići-odvojak IV (Bižići-Rosići)</t>
  </si>
  <si>
    <t>NC SL - 10</t>
  </si>
  <si>
    <t>Suzići-odvojak V (Jurasi)</t>
  </si>
  <si>
    <t>NC SL - 11</t>
  </si>
  <si>
    <t>Suzići-odvojak VI (Bratići)</t>
  </si>
  <si>
    <t>NC SL - 12</t>
  </si>
  <si>
    <t>LC 34096-odvojak IV (Crkva)</t>
  </si>
  <si>
    <t>SJENIČAK LASINJSKI</t>
  </si>
  <si>
    <t>SVEUKUPNO</t>
  </si>
  <si>
    <t>Ulica Sv. Florijana</t>
  </si>
  <si>
    <t>NC LA - 11</t>
  </si>
  <si>
    <t>919/3</t>
  </si>
  <si>
    <t>ŽC 3152-odvojak III (Debeljaković)</t>
  </si>
  <si>
    <t>ŽC 3152-odvojak IV (Pintarić)</t>
  </si>
  <si>
    <t>4/1,21/166</t>
  </si>
  <si>
    <t>ŽC 3152-odvojak V (Markulin)</t>
  </si>
  <si>
    <t>742</t>
  </si>
  <si>
    <t>NC DS - 14</t>
  </si>
  <si>
    <t>92/167,92/187</t>
  </si>
  <si>
    <t>Mrvci-odvojak I (Žohar)</t>
  </si>
  <si>
    <t>Mrvci-odvojak II (Ravlić)</t>
  </si>
  <si>
    <t>*2/2,199/7</t>
  </si>
  <si>
    <t>1469,1385,1392</t>
  </si>
  <si>
    <t>ŽC 3152-odvojak IV (Kaladić)</t>
  </si>
  <si>
    <t>Orečići-odvojak I (Pavek)</t>
  </si>
  <si>
    <t>174/3</t>
  </si>
  <si>
    <t>LC 34049-odvojak II (Horčićka)</t>
  </si>
  <si>
    <t>NC NS - 8</t>
  </si>
  <si>
    <t>Roknići-odvojak I (Ančić)</t>
  </si>
  <si>
    <t>Roknići-odvojak II (Vrdoljak)</t>
  </si>
  <si>
    <t>Roknići-odvojak III (Bižić)</t>
  </si>
  <si>
    <t>ŽC 3153-Bućani</t>
  </si>
  <si>
    <t>ŽC 3153-Bastajići</t>
  </si>
  <si>
    <t>ŽC 3153-Roknići</t>
  </si>
  <si>
    <t>ŽC 3153-odvojak I (Groblje Prkos Lasinjski)</t>
  </si>
  <si>
    <t>ŽC 3153-Dunarić</t>
  </si>
  <si>
    <t>LC 34096-odvojak I (Padežani-Banski Moravci)</t>
  </si>
  <si>
    <t>Padežani-odvojak I (Dejanovići)</t>
  </si>
  <si>
    <t>Padežani-odvojak II (Cvijetići)</t>
  </si>
  <si>
    <t>2258,2264,2265,803,2267</t>
  </si>
  <si>
    <t>LC 34096-odvojak II (Padežani-ŽC 3186)</t>
  </si>
  <si>
    <t>Suzići-odvojak I (Mrklji)</t>
  </si>
  <si>
    <t>2313,2319,2317,2320</t>
  </si>
  <si>
    <t>2307,2312,2290</t>
  </si>
  <si>
    <t>690,700</t>
  </si>
  <si>
    <r>
      <t>685,</t>
    </r>
    <r>
      <rPr>
        <sz val="10"/>
        <color rgb="FFFF0000"/>
        <rFont val="Arial"/>
        <family val="2"/>
        <charset val="238"/>
      </rPr>
      <t>*2/4</t>
    </r>
    <r>
      <rPr>
        <sz val="10"/>
        <color theme="1"/>
        <rFont val="Arial"/>
        <family val="2"/>
        <charset val="238"/>
      </rPr>
      <t>,687,738</t>
    </r>
  </si>
  <si>
    <r>
      <rPr>
        <sz val="10"/>
        <color theme="1"/>
        <rFont val="Arial"/>
        <family val="2"/>
        <charset val="238"/>
      </rPr>
      <t>116/2</t>
    </r>
    <r>
      <rPr>
        <sz val="10"/>
        <color rgb="FFFF0000"/>
        <rFont val="Arial"/>
        <family val="2"/>
        <charset val="238"/>
      </rPr>
      <t>,112/1,112/2</t>
    </r>
  </si>
  <si>
    <t>1679,1306/26</t>
  </si>
  <si>
    <t>dio 1660,1727</t>
  </si>
  <si>
    <t>1667,1774,1668</t>
  </si>
  <si>
    <r>
      <t>1671,</t>
    </r>
    <r>
      <rPr>
        <sz val="10"/>
        <color rgb="FFFF0000"/>
        <rFont val="Arial"/>
        <family val="2"/>
        <charset val="238"/>
      </rPr>
      <t>*55</t>
    </r>
    <r>
      <rPr>
        <sz val="10"/>
        <rFont val="Arial"/>
        <family val="2"/>
        <charset val="238"/>
      </rPr>
      <t>,1672</t>
    </r>
  </si>
  <si>
    <r>
      <rPr>
        <sz val="10"/>
        <color rgb="FF00B050"/>
        <rFont val="Arial"/>
        <family val="2"/>
        <charset val="238"/>
      </rPr>
      <t>937/3</t>
    </r>
    <r>
      <rPr>
        <sz val="10"/>
        <color theme="1"/>
        <rFont val="Arial"/>
        <family val="2"/>
        <charset val="238"/>
      </rPr>
      <t>,3067,3066,3068</t>
    </r>
  </si>
  <si>
    <r>
      <rPr>
        <sz val="10"/>
        <color rgb="FF00B050"/>
        <rFont val="Arial"/>
        <family val="2"/>
        <charset val="238"/>
      </rPr>
      <t>1219</t>
    </r>
    <r>
      <rPr>
        <sz val="10"/>
        <rFont val="Arial"/>
        <family val="2"/>
        <charset val="238"/>
      </rPr>
      <t xml:space="preserve"> ,3091</t>
    </r>
  </si>
  <si>
    <r>
      <t xml:space="preserve">2230, </t>
    </r>
    <r>
      <rPr>
        <sz val="10"/>
        <color rgb="FF00B050"/>
        <rFont val="Arial"/>
        <family val="2"/>
        <charset val="238"/>
      </rPr>
      <t>3259</t>
    </r>
  </si>
  <si>
    <r>
      <t>2298/1,2229,</t>
    </r>
    <r>
      <rPr>
        <sz val="10"/>
        <color rgb="FF00B050"/>
        <rFont val="Arial"/>
        <family val="2"/>
        <charset val="238"/>
      </rPr>
      <t>3255</t>
    </r>
    <r>
      <rPr>
        <sz val="10"/>
        <color theme="1"/>
        <rFont val="Arial"/>
        <family val="2"/>
        <charset val="238"/>
      </rPr>
      <t>,</t>
    </r>
    <r>
      <rPr>
        <sz val="10"/>
        <color rgb="FF00B050"/>
        <rFont val="Arial"/>
        <family val="2"/>
        <charset val="238"/>
      </rPr>
      <t>3256</t>
    </r>
    <r>
      <rPr>
        <sz val="10"/>
        <color theme="1"/>
        <rFont val="Arial"/>
        <family val="2"/>
        <charset val="238"/>
      </rPr>
      <t>,</t>
    </r>
    <r>
      <rPr>
        <sz val="10"/>
        <color rgb="FFFF0000"/>
        <rFont val="Arial"/>
        <family val="2"/>
        <charset val="238"/>
      </rPr>
      <t>1317/2</t>
    </r>
    <r>
      <rPr>
        <sz val="10"/>
        <color theme="1"/>
        <rFont val="Arial"/>
        <family val="2"/>
        <charset val="238"/>
      </rPr>
      <t>,</t>
    </r>
    <r>
      <rPr>
        <sz val="10"/>
        <color rgb="FF00B050"/>
        <rFont val="Arial"/>
        <family val="2"/>
        <charset val="238"/>
      </rPr>
      <t>1317/1</t>
    </r>
  </si>
  <si>
    <t>*katastarske čestice napisane crnom bojom su u vlasništvu Općine Lasinja</t>
  </si>
  <si>
    <t>JEDINSTVENA BAZA PODATAKA NERAZVRSTANIH CESTA OPĆINE LASINJA</t>
  </si>
  <si>
    <r>
      <t>747,690,</t>
    </r>
    <r>
      <rPr>
        <sz val="10"/>
        <color rgb="FFFF0000"/>
        <rFont val="Arial"/>
        <family val="2"/>
        <charset val="238"/>
      </rPr>
      <t>92/237</t>
    </r>
    <r>
      <rPr>
        <sz val="10"/>
        <color theme="1"/>
        <rFont val="Arial"/>
        <family val="2"/>
        <charset val="238"/>
      </rPr>
      <t>,</t>
    </r>
    <r>
      <rPr>
        <sz val="10"/>
        <color rgb="FFFF0000"/>
        <rFont val="Arial"/>
        <family val="2"/>
        <charset val="238"/>
      </rPr>
      <t>92/67</t>
    </r>
    <r>
      <rPr>
        <sz val="10"/>
        <color theme="1"/>
        <rFont val="Arial"/>
        <family val="2"/>
        <charset val="238"/>
      </rPr>
      <t>,</t>
    </r>
    <r>
      <rPr>
        <sz val="10"/>
        <color rgb="FFFF0000"/>
        <rFont val="Arial"/>
        <family val="2"/>
        <charset val="238"/>
      </rPr>
      <t>92/87, 92/94</t>
    </r>
  </si>
  <si>
    <t>1676,1266/8,1262/11,994/32, 1259/2,1259/3,1252/1</t>
  </si>
  <si>
    <r>
      <t>18/131,</t>
    </r>
    <r>
      <rPr>
        <sz val="10"/>
        <rFont val="Arial"/>
        <family val="2"/>
        <charset val="238"/>
      </rPr>
      <t>18/142</t>
    </r>
    <r>
      <rPr>
        <sz val="10"/>
        <color rgb="FFFF0000"/>
        <rFont val="Arial"/>
        <family val="2"/>
        <charset val="238"/>
      </rPr>
      <t>,18/144,18/143, 18/151</t>
    </r>
  </si>
  <si>
    <t>2264,2295,2229,2305,2313, 2290,2352</t>
  </si>
  <si>
    <r>
      <t>2290,</t>
    </r>
    <r>
      <rPr>
        <sz val="10"/>
        <color rgb="FFFF0000"/>
        <rFont val="Arial"/>
        <family val="2"/>
        <charset val="238"/>
      </rPr>
      <t>1960,1956</t>
    </r>
    <r>
      <rPr>
        <sz val="10"/>
        <color theme="1"/>
        <rFont val="Arial"/>
        <family val="2"/>
        <charset val="238"/>
      </rPr>
      <t>,2325,2327</t>
    </r>
  </si>
  <si>
    <t>k.o.</t>
  </si>
  <si>
    <t>Red. br.</t>
  </si>
  <si>
    <t>k.č.</t>
  </si>
  <si>
    <t>nc i kvadratura</t>
  </si>
  <si>
    <t xml:space="preserve">Ukupno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</si>
  <si>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</si>
  <si>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</si>
  <si>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</si>
  <si>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</si>
  <si>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</si>
  <si>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</si>
  <si>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</si>
  <si>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</si>
  <si>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</si>
  <si>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</si>
  <si>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</si>
  <si>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</si>
  <si>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</si>
  <si>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</si>
  <si>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</si>
  <si>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</si>
  <si>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</si>
  <si>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</si>
  <si>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</si>
  <si>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</si>
  <si>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</si>
  <si>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NC LA-1</t>
  </si>
  <si>
    <t>NC LA-2</t>
  </si>
  <si>
    <t>NC LA-4</t>
  </si>
  <si>
    <t>NC LA-5</t>
  </si>
  <si>
    <t>poljski put</t>
  </si>
  <si>
    <t>253/4</t>
  </si>
  <si>
    <t>NC LA-6</t>
  </si>
  <si>
    <t>ŽC3152</t>
  </si>
  <si>
    <t>NC LA-7</t>
  </si>
  <si>
    <t>put uz most</t>
  </si>
  <si>
    <t>9999/8</t>
  </si>
  <si>
    <t>polje uz most na Kupi</t>
  </si>
  <si>
    <t>239/4</t>
  </si>
  <si>
    <t>248/1</t>
  </si>
  <si>
    <t>NC LA-8</t>
  </si>
  <si>
    <t>privatno</t>
  </si>
  <si>
    <t>235/2</t>
  </si>
  <si>
    <t>239/2</t>
  </si>
  <si>
    <t>15/20</t>
  </si>
  <si>
    <t>šumski put</t>
  </si>
  <si>
    <t>582/8</t>
  </si>
  <si>
    <t>NC LA-9</t>
  </si>
  <si>
    <t>NC LA-10</t>
  </si>
  <si>
    <t>NC LA-11</t>
  </si>
  <si>
    <t>Ukupno po NC</t>
  </si>
  <si>
    <t>Desno sredičko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</si>
  <si>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</si>
  <si>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</si>
  <si>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</si>
  <si>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</si>
  <si>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</si>
  <si>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</si>
  <si>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</si>
  <si>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</si>
  <si>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</si>
  <si>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</si>
  <si>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NC DS-1</t>
  </si>
  <si>
    <t>NC DS-12</t>
  </si>
  <si>
    <t>NC DS-13</t>
  </si>
  <si>
    <t>NC DS-14</t>
  </si>
  <si>
    <t>NC DS-3</t>
  </si>
  <si>
    <t>NC DS-5</t>
  </si>
  <si>
    <t>NC DS-6</t>
  </si>
  <si>
    <t>NC DS-9</t>
  </si>
  <si>
    <t>NC DS-10</t>
  </si>
  <si>
    <t>NC DS-11</t>
  </si>
  <si>
    <t>*5/2</t>
  </si>
  <si>
    <t>*5/3</t>
  </si>
  <si>
    <t>*5/1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</si>
  <si>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</si>
  <si>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</si>
  <si>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</si>
  <si>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</si>
  <si>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</si>
  <si>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</si>
  <si>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</si>
  <si>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</si>
  <si>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</si>
  <si>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</si>
  <si>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</si>
  <si>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</si>
  <si>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</si>
  <si>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</si>
  <si>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</si>
  <si>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</si>
  <si>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</si>
  <si>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</si>
  <si>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</si>
  <si>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</si>
  <si>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</si>
  <si>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</si>
  <si>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</si>
  <si>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</si>
  <si>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</si>
  <si>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</si>
  <si>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</si>
  <si>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</si>
  <si>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</si>
  <si>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</si>
  <si>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</si>
  <si>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</si>
  <si>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</si>
  <si>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</si>
  <si>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</si>
  <si>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</si>
  <si>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</si>
  <si>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</si>
  <si>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</si>
  <si>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</si>
  <si>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</si>
  <si>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</si>
  <si>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</si>
  <si>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</si>
  <si>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</si>
  <si>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</si>
  <si>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</si>
  <si>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</si>
  <si>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</si>
  <si>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</si>
  <si>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</si>
  <si>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</si>
  <si>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</si>
  <si>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</si>
  <si>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</si>
  <si>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</si>
  <si>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</si>
  <si>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</si>
  <si>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</si>
  <si>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</si>
  <si>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</si>
  <si>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</si>
  <si>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</si>
  <si>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</si>
  <si>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</si>
  <si>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</si>
  <si>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</si>
  <si>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</si>
  <si>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</si>
  <si>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</si>
  <si>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</si>
  <si>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</si>
  <si>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</si>
  <si>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</si>
  <si>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</si>
  <si>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</si>
  <si>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</si>
  <si>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</si>
  <si>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</si>
  <si>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</si>
  <si>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</si>
  <si>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</si>
  <si>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</si>
  <si>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</si>
  <si>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</si>
  <si>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</si>
  <si>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</si>
  <si>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</si>
  <si>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</si>
  <si>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</si>
  <si>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</si>
  <si>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</si>
  <si>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</si>
  <si>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</si>
  <si>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</si>
  <si>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</si>
  <si>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</si>
  <si>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</si>
  <si>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</si>
  <si>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</si>
  <si>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</si>
  <si>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</si>
  <si>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</si>
  <si>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</si>
  <si>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</si>
  <si>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</si>
  <si>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</si>
  <si>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</si>
  <si>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</si>
  <si>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</si>
  <si>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</si>
  <si>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</si>
  <si>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</si>
  <si>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</si>
  <si>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</si>
  <si>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</si>
  <si>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</si>
  <si>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</si>
  <si>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</si>
  <si>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</si>
  <si>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</si>
  <si>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</si>
  <si>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</si>
  <si>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</si>
  <si>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</si>
  <si>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</si>
  <si>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</si>
  <si>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</si>
  <si>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</si>
  <si>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</si>
  <si>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</si>
  <si>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</si>
  <si>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</si>
  <si>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</si>
  <si>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</si>
  <si>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</si>
  <si>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*2/4</t>
  </si>
  <si>
    <t>668/6</t>
  </si>
  <si>
    <t>668/3</t>
  </si>
  <si>
    <t>668/4</t>
  </si>
  <si>
    <t>RH</t>
  </si>
  <si>
    <t>*22</t>
  </si>
  <si>
    <t>283/1</t>
  </si>
  <si>
    <t>116/2</t>
  </si>
  <si>
    <t>NC DŠ-1</t>
  </si>
  <si>
    <t>NC DŠ-2</t>
  </si>
  <si>
    <t>NC DŠ-4</t>
  </si>
  <si>
    <t>NC DŠ-5</t>
  </si>
  <si>
    <t>NC DŠ-6</t>
  </si>
  <si>
    <t>NC DŠ-7</t>
  </si>
  <si>
    <t>NC DŠ-8</t>
  </si>
  <si>
    <t>NC DŠ-9</t>
  </si>
  <si>
    <t>NC DŠ-10</t>
  </si>
  <si>
    <t>Općina je vlasnik 1/10 dijela</t>
  </si>
  <si>
    <t>NC DŠ-11</t>
  </si>
  <si>
    <t>LC 34052</t>
  </si>
  <si>
    <t>NC DŠ-12</t>
  </si>
  <si>
    <t>NC DŠ-13</t>
  </si>
  <si>
    <t>NC DŠ-14</t>
  </si>
  <si>
    <t>???????</t>
  </si>
  <si>
    <t>1374/12</t>
  </si>
  <si>
    <t>1323/48</t>
  </si>
  <si>
    <t>1388/7</t>
  </si>
  <si>
    <t>1266/8</t>
  </si>
  <si>
    <t>1262/11</t>
  </si>
  <si>
    <t>994/32</t>
  </si>
  <si>
    <t>1259/2</t>
  </si>
  <si>
    <t>1259/3</t>
  </si>
  <si>
    <t>1252/1</t>
  </si>
  <si>
    <t>1306/26</t>
  </si>
  <si>
    <t>1227/17</t>
  </si>
  <si>
    <t>*55</t>
  </si>
  <si>
    <t>NC CD-1</t>
  </si>
  <si>
    <t>NC CD-2</t>
  </si>
  <si>
    <t>šumarija pisarovina</t>
  </si>
  <si>
    <t>NC CD-3</t>
  </si>
  <si>
    <t>NC CD-4</t>
  </si>
  <si>
    <t>LC 34053</t>
  </si>
  <si>
    <t>NC CD-5</t>
  </si>
  <si>
    <t>NC CD-6</t>
  </si>
  <si>
    <t>NC CD-7</t>
  </si>
  <si>
    <t>NC CD-8</t>
  </si>
  <si>
    <t>NC CD-9</t>
  </si>
  <si>
    <t>NC CD-10</t>
  </si>
  <si>
    <t>161/8</t>
  </si>
  <si>
    <t>18/131</t>
  </si>
  <si>
    <t>18/142</t>
  </si>
  <si>
    <t>18/144</t>
  </si>
  <si>
    <t>18/143</t>
  </si>
  <si>
    <t>18/151</t>
  </si>
  <si>
    <t>1079/4</t>
  </si>
  <si>
    <t>1116/8</t>
  </si>
  <si>
    <t>1116/9</t>
  </si>
  <si>
    <t>937/3</t>
  </si>
  <si>
    <t>NC NS-1</t>
  </si>
  <si>
    <t>NC NS-2</t>
  </si>
  <si>
    <t>NC NS-3</t>
  </si>
  <si>
    <t>NC NS-4</t>
  </si>
  <si>
    <t>LC 34049</t>
  </si>
  <si>
    <t>NC NS-5</t>
  </si>
  <si>
    <t>NC NS-6</t>
  </si>
  <si>
    <t>NC NS-7</t>
  </si>
  <si>
    <t>NC NS-8</t>
  </si>
  <si>
    <t>privatno!!!!</t>
  </si>
  <si>
    <t>9999/4</t>
  </si>
  <si>
    <t>1232/8</t>
  </si>
  <si>
    <t>*20/7</t>
  </si>
  <si>
    <t>NC PL-1</t>
  </si>
  <si>
    <t>NC PL-2</t>
  </si>
  <si>
    <t>NC PL-3</t>
  </si>
  <si>
    <t>NC PL-4</t>
  </si>
  <si>
    <t>ŽC 3153</t>
  </si>
  <si>
    <t>NC PL-5</t>
  </si>
  <si>
    <t>NC PL - 6</t>
  </si>
  <si>
    <t>NC PL-6</t>
  </si>
  <si>
    <t>NC PL-7</t>
  </si>
  <si>
    <t>NC PL-8</t>
  </si>
  <si>
    <t>520/1</t>
  </si>
  <si>
    <t>518/2</t>
  </si>
  <si>
    <t>*105</t>
  </si>
  <si>
    <t>LC 34049-odvojak III (Britvec,vikend naselje)</t>
  </si>
  <si>
    <t>LC 34049-odvojak IV (Peruš)</t>
  </si>
  <si>
    <t>NC BK-1</t>
  </si>
  <si>
    <t>NC BK-2</t>
  </si>
  <si>
    <t>NC BK-3</t>
  </si>
  <si>
    <t>NC BK-4</t>
  </si>
  <si>
    <t>NC BK-5</t>
  </si>
  <si>
    <t>NC BK-6</t>
  </si>
  <si>
    <t>NC BK-7</t>
  </si>
  <si>
    <t>2298/1</t>
  </si>
  <si>
    <t>1317/2</t>
  </si>
  <si>
    <t>1317/1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</si>
  <si>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</si>
  <si>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</si>
  <si>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</si>
  <si>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</si>
  <si>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</si>
  <si>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</si>
  <si>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</si>
  <si>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</si>
  <si>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</si>
  <si>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</si>
  <si>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</si>
  <si>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</si>
  <si>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</si>
  <si>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</si>
  <si>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</si>
  <si>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</si>
  <si>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</si>
  <si>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</si>
  <si>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</si>
  <si>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</si>
  <si>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</si>
  <si>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</si>
  <si>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</si>
  <si>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</si>
  <si>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</si>
  <si>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</si>
  <si>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</si>
  <si>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</si>
  <si>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</si>
  <si>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NC SL-1</t>
  </si>
  <si>
    <t>NC SL-2</t>
  </si>
  <si>
    <t>NC SL-3</t>
  </si>
  <si>
    <t>NC SL-4</t>
  </si>
  <si>
    <t>NC SL-5</t>
  </si>
  <si>
    <t>NC SL-6</t>
  </si>
  <si>
    <t>NC SL-7</t>
  </si>
  <si>
    <t>NC SL-8</t>
  </si>
  <si>
    <t>NC SL-9</t>
  </si>
  <si>
    <t>NC SL-10</t>
  </si>
  <si>
    <t>NC SL-11</t>
  </si>
  <si>
    <t>NC SL-12</t>
  </si>
  <si>
    <t>LC 34096</t>
  </si>
  <si>
    <t>Hrvatske vode</t>
  </si>
  <si>
    <t>ŽC 3152</t>
  </si>
  <si>
    <t>252/2</t>
  </si>
  <si>
    <t>257/64</t>
  </si>
  <si>
    <t>92/274</t>
  </si>
  <si>
    <t>3/2</t>
  </si>
  <si>
    <t>21/2</t>
  </si>
  <si>
    <t>4/2</t>
  </si>
  <si>
    <t>3093/1</t>
  </si>
  <si>
    <t>1279/3</t>
  </si>
  <si>
    <t>1281/2</t>
  </si>
  <si>
    <t>1297/21</t>
  </si>
  <si>
    <t>Ode u Kablar-ne upisivati</t>
  </si>
  <si>
    <t>ŽC 3186</t>
  </si>
  <si>
    <t>2271/1</t>
  </si>
  <si>
    <t>1315/45</t>
  </si>
  <si>
    <t>ŽC 3152-Lasinjska cesta odvojak I (Nadkamen)</t>
  </si>
  <si>
    <t>1642/4</t>
  </si>
  <si>
    <r>
      <t>92/56,</t>
    </r>
    <r>
      <rPr>
        <sz val="10"/>
        <color theme="1"/>
        <rFont val="Arial"/>
        <family val="2"/>
        <charset val="238"/>
      </rPr>
      <t>92/223</t>
    </r>
  </si>
  <si>
    <r>
      <t>780,755,692,776,696,</t>
    </r>
    <r>
      <rPr>
        <sz val="10"/>
        <color rgb="FFFF0000"/>
        <rFont val="Arial"/>
        <family val="2"/>
        <charset val="238"/>
      </rPr>
      <t>*6/2</t>
    </r>
    <r>
      <rPr>
        <sz val="10"/>
        <color theme="1"/>
        <rFont val="Arial"/>
        <family val="2"/>
        <charset val="238"/>
      </rPr>
      <t>,</t>
    </r>
    <r>
      <rPr>
        <sz val="10"/>
        <color rgb="FFFF0000"/>
        <rFont val="Arial"/>
        <family val="2"/>
        <charset val="238"/>
      </rPr>
      <t>154/3,154/1,*5/2,*5/1</t>
    </r>
    <r>
      <rPr>
        <sz val="10"/>
        <color theme="1"/>
        <rFont val="Arial"/>
        <family val="2"/>
        <charset val="238"/>
      </rPr>
      <t>,</t>
    </r>
    <r>
      <rPr>
        <sz val="10"/>
        <rFont val="Arial"/>
        <family val="2"/>
        <charset val="238"/>
      </rPr>
      <t>695</t>
    </r>
  </si>
  <si>
    <r>
      <rPr>
        <sz val="10"/>
        <color theme="1"/>
        <rFont val="Arial"/>
        <family val="2"/>
        <charset val="238"/>
      </rPr>
      <t>668/6</t>
    </r>
    <r>
      <rPr>
        <sz val="10"/>
        <color rgb="FFFF0000"/>
        <rFont val="Arial"/>
        <family val="2"/>
        <charset val="238"/>
      </rPr>
      <t>,</t>
    </r>
    <r>
      <rPr>
        <sz val="10"/>
        <color theme="1"/>
        <rFont val="Arial"/>
        <family val="2"/>
        <charset val="238"/>
      </rPr>
      <t>668/3,</t>
    </r>
    <r>
      <rPr>
        <sz val="10"/>
        <color rgb="FF00B050"/>
        <rFont val="Arial"/>
        <family val="2"/>
        <charset val="238"/>
      </rPr>
      <t>668/4</t>
    </r>
    <r>
      <rPr>
        <sz val="10"/>
        <color theme="1"/>
        <rFont val="Arial"/>
        <family val="2"/>
        <charset val="238"/>
      </rPr>
      <t>,758,759,690,702,</t>
    </r>
    <r>
      <rPr>
        <sz val="10"/>
        <color rgb="FFFF0000"/>
        <rFont val="Arial"/>
        <family val="2"/>
        <charset val="238"/>
      </rPr>
      <t>*22</t>
    </r>
    <r>
      <rPr>
        <sz val="10"/>
        <color theme="1"/>
        <rFont val="Arial"/>
        <family val="2"/>
        <charset val="238"/>
      </rPr>
      <t>,711</t>
    </r>
  </si>
  <si>
    <r>
      <t>1482,1402,1387,1388,</t>
    </r>
    <r>
      <rPr>
        <sz val="10"/>
        <color rgb="FFFF0000"/>
        <rFont val="Arial"/>
        <family val="2"/>
        <charset val="238"/>
      </rPr>
      <t>283/1</t>
    </r>
    <r>
      <rPr>
        <sz val="10"/>
        <color theme="1"/>
        <rFont val="Arial"/>
        <family val="2"/>
        <charset val="238"/>
      </rPr>
      <t xml:space="preserve">, </t>
    </r>
    <r>
      <rPr>
        <sz val="10"/>
        <color rgb="FFFF0000"/>
        <rFont val="Arial"/>
        <family val="2"/>
        <charset val="238"/>
      </rPr>
      <t>281/5</t>
    </r>
    <r>
      <rPr>
        <sz val="10"/>
        <color theme="1"/>
        <rFont val="Arial"/>
        <family val="2"/>
        <charset val="238"/>
      </rPr>
      <t>, 1389</t>
    </r>
  </si>
  <si>
    <t>NC CD - 11</t>
  </si>
  <si>
    <t>NC CD - 12</t>
  </si>
  <si>
    <r>
      <rPr>
        <sz val="10"/>
        <color rgb="FFFF0000"/>
        <rFont val="Arial"/>
        <family val="2"/>
        <charset val="238"/>
      </rPr>
      <t>1478/5,1478/4,</t>
    </r>
    <r>
      <rPr>
        <sz val="10"/>
        <color theme="1"/>
        <rFont val="Arial"/>
        <family val="2"/>
        <charset val="238"/>
      </rPr>
      <t>1478/3,</t>
    </r>
    <r>
      <rPr>
        <sz val="10"/>
        <color rgb="FFFF0000"/>
        <rFont val="Arial"/>
        <family val="2"/>
        <charset val="238"/>
      </rPr>
      <t>1478/2, 1477,1481/3</t>
    </r>
  </si>
  <si>
    <t>dio 1694</t>
  </si>
  <si>
    <t>Britvec,vikend naselje-odvojak I(Senica)</t>
  </si>
  <si>
    <t>Britvec,vikend naselje-odvojak II(Anić)</t>
  </si>
  <si>
    <t>1075/34</t>
  </si>
  <si>
    <t>NC NS - 9</t>
  </si>
  <si>
    <t>NC NS - 10</t>
  </si>
  <si>
    <t>1075/81,1075/96,1093/11</t>
  </si>
  <si>
    <r>
      <t>dio 1639,</t>
    </r>
    <r>
      <rPr>
        <sz val="10"/>
        <color rgb="FFFF0000"/>
        <rFont val="Arial"/>
        <family val="2"/>
        <charset val="238"/>
      </rPr>
      <t>161/8</t>
    </r>
  </si>
  <si>
    <r>
      <t>164/6,</t>
    </r>
    <r>
      <rPr>
        <sz val="10"/>
        <color rgb="FFFF0000"/>
        <rFont val="Arial"/>
        <family val="2"/>
        <charset val="238"/>
      </rPr>
      <t>164/7,</t>
    </r>
    <r>
      <rPr>
        <sz val="10"/>
        <color rgb="FF00B050"/>
        <rFont val="Arial"/>
        <family val="2"/>
        <charset val="238"/>
      </rPr>
      <t>168/4,</t>
    </r>
    <r>
      <rPr>
        <sz val="10"/>
        <color rgb="FFFF0000"/>
        <rFont val="Arial"/>
        <family val="2"/>
        <charset val="238"/>
      </rPr>
      <t>165/5,165/4, 165/1,165/3</t>
    </r>
  </si>
  <si>
    <t>Bućani-odvojak I(Ramičić)</t>
  </si>
  <si>
    <t>*38/2,1038/8,1038/10</t>
  </si>
  <si>
    <t>NC PL - 9</t>
  </si>
  <si>
    <t>dio 3077,3058</t>
  </si>
  <si>
    <r>
      <t>3090,</t>
    </r>
    <r>
      <rPr>
        <sz val="10"/>
        <color rgb="FFFF0000"/>
        <rFont val="Arial"/>
        <family val="2"/>
        <charset val="238"/>
      </rPr>
      <t>*20/7</t>
    </r>
  </si>
  <si>
    <r>
      <t>dio 3056,3177,</t>
    </r>
    <r>
      <rPr>
        <sz val="10"/>
        <color rgb="FFFF0000"/>
        <rFont val="Arial"/>
        <family val="2"/>
        <charset val="238"/>
      </rPr>
      <t>*105</t>
    </r>
  </si>
  <si>
    <t>ŽC 3152-Lasinjska cesta odvojak II (Vuksan)</t>
  </si>
  <si>
    <r>
      <t xml:space="preserve">*katastarske čestice napisane </t>
    </r>
    <r>
      <rPr>
        <sz val="9"/>
        <color rgb="FF00B050"/>
        <rFont val="Arial"/>
        <family val="2"/>
        <charset val="238"/>
      </rPr>
      <t>zelenom bojom</t>
    </r>
    <r>
      <rPr>
        <sz val="9"/>
        <color theme="1"/>
        <rFont val="Arial"/>
        <family val="2"/>
        <charset val="238"/>
      </rPr>
      <t xml:space="preserve"> su u vlasništvu Republike Hrvatske</t>
    </r>
  </si>
  <si>
    <r>
      <t xml:space="preserve">*katastarske čestice napisane </t>
    </r>
    <r>
      <rPr>
        <sz val="9"/>
        <color rgb="FFFF0000"/>
        <rFont val="Arial"/>
        <family val="2"/>
        <charset val="238"/>
      </rPr>
      <t>crvenom bojom</t>
    </r>
    <r>
      <rPr>
        <sz val="9"/>
        <color theme="1"/>
        <rFont val="Arial"/>
        <family val="2"/>
        <charset val="238"/>
      </rPr>
      <t xml:space="preserve"> su u privatnom vlasništvu</t>
    </r>
  </si>
  <si>
    <t>ŽC 3152-Trg hrvatskih branitelja III(groblje)</t>
  </si>
  <si>
    <t>NC LA - 12</t>
  </si>
  <si>
    <t>NC LA-12 -Vukelići</t>
  </si>
  <si>
    <t>LC 34052-odvojak I (Tršljikovac)</t>
  </si>
  <si>
    <t>NC CD - 13</t>
  </si>
  <si>
    <t>LC 34052-odvojak II (Topolnjaci)</t>
  </si>
  <si>
    <t>LC 34052-odvojak III (Mihaljići)</t>
  </si>
  <si>
    <t>LC 34052-odvojak IV (Špičko)</t>
  </si>
  <si>
    <t>LC 34052-odvojak V (CS)</t>
  </si>
  <si>
    <t>LC 34052-odvojak VI (Đerek)</t>
  </si>
  <si>
    <t>LC 34052-odvojak VII (Lorbert)</t>
  </si>
  <si>
    <t>LC 34052-odvojak VIII (DVD Crna Draga)</t>
  </si>
  <si>
    <t>LC 34052-odvojak IX (Mihalić)</t>
  </si>
  <si>
    <t>LC 34052-odvojak X (Britvec)</t>
  </si>
  <si>
    <t>1653/1,1653/2</t>
  </si>
  <si>
    <r>
      <t>1700,1651,1652,1748,1680, 1676,1677,1758,1762,1684</t>
    </r>
    <r>
      <rPr>
        <sz val="10"/>
        <color rgb="FFFF0000"/>
        <rFont val="Arial"/>
        <family val="2"/>
        <charset val="238"/>
      </rPr>
      <t>, 1374/12,1323/48,</t>
    </r>
    <r>
      <rPr>
        <sz val="10"/>
        <color theme="1"/>
        <rFont val="Arial"/>
        <family val="2"/>
        <charset val="238"/>
      </rPr>
      <t>1388/7</t>
    </r>
  </si>
  <si>
    <t>ŽC 3152-Kupska cesta odvojak II (Mađer)</t>
  </si>
  <si>
    <t>ŽC 3152-Kupska cesta odvojak I (Dragosavljević)</t>
  </si>
  <si>
    <t>NC LA - 13</t>
  </si>
  <si>
    <t>1648/1</t>
  </si>
  <si>
    <t>ŽC 3152-odvojak VI (kamenolom)</t>
  </si>
  <si>
    <r>
      <t>732/1,</t>
    </r>
    <r>
      <rPr>
        <sz val="10"/>
        <color rgb="FF00B050"/>
        <rFont val="Arial"/>
        <family val="2"/>
        <charset val="238"/>
      </rPr>
      <t>5</t>
    </r>
  </si>
  <si>
    <t>NC DS - 15</t>
  </si>
  <si>
    <t>NC LA - 14</t>
  </si>
  <si>
    <t>Jamnička ulica odvojak I (Bogner)</t>
  </si>
  <si>
    <t>239/4,15/20,31329</t>
  </si>
  <si>
    <t xml:space="preserve"> dio 1639</t>
  </si>
  <si>
    <t>NC NS - 11</t>
  </si>
  <si>
    <t>LC 34049 (dodijeljeno od ŽUC)</t>
  </si>
  <si>
    <t>LC 34096(dio dodijeljen od ŽUC)</t>
  </si>
  <si>
    <t>Banski Kovačevac Sjeničak Lasinjski</t>
  </si>
  <si>
    <t>NC SL - 13</t>
  </si>
  <si>
    <r>
      <t>dio 3056,</t>
    </r>
    <r>
      <rPr>
        <sz val="10"/>
        <color rgb="FF00B050"/>
        <rFont val="Arial"/>
        <family val="2"/>
        <charset val="238"/>
      </rPr>
      <t>3252,</t>
    </r>
    <r>
      <rPr>
        <sz val="10"/>
        <rFont val="Arial"/>
        <family val="2"/>
        <charset val="238"/>
      </rPr>
      <t>2227</t>
    </r>
    <r>
      <rPr>
        <sz val="10"/>
        <color theme="1"/>
        <rFont val="Arial"/>
        <family val="2"/>
        <charset val="238"/>
      </rPr>
      <t>, dio 2264</t>
    </r>
  </si>
  <si>
    <t>1647/1</t>
  </si>
  <si>
    <t>ŽC 3152-odvojak VII (Vrdoljak)</t>
  </si>
  <si>
    <t>92/42,92/50,92/64</t>
  </si>
  <si>
    <t>NC DS - 16</t>
  </si>
  <si>
    <t>NC NS-8 - odvojak I</t>
  </si>
  <si>
    <t>NC NS - 12</t>
  </si>
  <si>
    <t>18/144,18/143,18/151,18/156,161/1,161/12,161/13</t>
  </si>
  <si>
    <t>1791, 257/76</t>
  </si>
  <si>
    <r>
      <t>1079/4,1664,</t>
    </r>
    <r>
      <rPr>
        <sz val="10"/>
        <rFont val="Arial"/>
        <family val="2"/>
        <charset val="238"/>
      </rPr>
      <t>1116/8,1665</t>
    </r>
  </si>
  <si>
    <t>Ivički-odvojak I (Špišić)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</si>
</sst>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sz val="9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/>
    </xf>
    <xf numFmtId="0" fontId="3" fillId="0" borderId="25" xfId="0" applyFont="1" applyBorder="1" applyAlignment="1">
      <alignment horizontal="right" vertical="center"/>
    </xf>
    <xf numFmtId="0" fontId="3" fillId="0" borderId="26" xfId="0" applyFont="1" applyBorder="1" applyAlignment="1">
      <alignment vertical="center"/>
    </xf>
    <xf numFmtId="0" fontId="3" fillId="0" borderId="26" xfId="0" applyFont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/>
    <xf numFmtId="0" fontId="0" fillId="0" borderId="25" xfId="0" applyBorder="1" applyAlignment="1">
      <alignment horizontal="center" vertical="center"/>
    </xf>
    <xf numFmtId="0" fontId="0" fillId="0" borderId="25" xfId="0" applyBorder="1"/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/>
    <xf numFmtId="0" fontId="0" fillId="0" borderId="32" xfId="0" applyBorder="1" applyAlignment="1">
      <alignment horizontal="center" vertical="center"/>
    </xf>
    <xf numFmtId="3" fontId="0" fillId="0" borderId="32" xfId="0" applyNumberFormat="1" applyBorder="1"/>
    <xf numFmtId="3" fontId="0" fillId="0" borderId="29" xfId="0" applyNumberFormat="1" applyBorder="1"/>
    <xf numFmtId="0" fontId="0" fillId="4" borderId="2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0" borderId="26" xfId="0" applyBorder="1"/>
    <xf numFmtId="0" fontId="0" fillId="0" borderId="32" xfId="0" applyBorder="1"/>
    <xf numFmtId="0" fontId="0" fillId="5" borderId="26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0" xfId="0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vertical="center"/>
    </xf>
    <xf numFmtId="0" fontId="4" fillId="0" borderId="26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2" fillId="3" borderId="8" xfId="0" applyFont="1" applyFill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textRotation="90"/>
    </xf>
    <xf numFmtId="0" fontId="2" fillId="3" borderId="21" xfId="0" applyFont="1" applyFill="1" applyBorder="1" applyAlignment="1">
      <alignment horizontal="center" vertical="center" textRotation="90"/>
    </xf>
    <xf numFmtId="0" fontId="2" fillId="3" borderId="22" xfId="0" applyFont="1" applyFill="1" applyBorder="1" applyAlignment="1">
      <alignment horizontal="center" vertical="center" textRotation="90"/>
    </xf>
    <xf numFmtId="0" fontId="2" fillId="3" borderId="2" xfId="0" applyFont="1" applyFill="1" applyBorder="1" applyAlignment="1">
      <alignment horizontal="center" vertical="center" textRotation="90"/>
    </xf>
    <xf numFmtId="0" fontId="2" fillId="3" borderId="8" xfId="0" applyFont="1" applyFill="1" applyBorder="1" applyAlignment="1">
      <alignment horizontal="center" vertical="center" textRotation="90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textRotation="90" wrapText="1"/>
    </xf>
    <xf numFmtId="0" fontId="2" fillId="3" borderId="21" xfId="0" applyFont="1" applyFill="1" applyBorder="1" applyAlignment="1">
      <alignment horizontal="center" vertical="center" textRotation="90" wrapText="1"/>
    </xf>
    <xf numFmtId="0" fontId="2" fillId="3" borderId="22" xfId="0" applyFont="1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3" fontId="0" fillId="0" borderId="37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78"/>
  <sheetViews>
    <sheetView tabSelected="1" topLeftCell="A22" zoomScaleNormal="100" workbookViewId="0">
      <selection activeCell="L6" sqref="L6"/>
    </sheetView>
  </sheetViews>
  <sheetFormatPr defaultRowHeight="15" x14ac:dyDescent="0.25"/>
  <cols>
    <col min="2" max="2" width="10.5703125" bestFit="1" customWidth="1"/>
    <col min="3" max="3" width="41.7109375" customWidth="1"/>
    <col min="4" max="6" width="12.7109375" customWidth="1"/>
    <col min="7" max="7" width="27" bestFit="1" customWidth="1"/>
    <col min="8" max="8" width="16.7109375" customWidth="1"/>
    <col min="9" max="9" width="17.7109375" customWidth="1"/>
  </cols>
  <sheetData>
    <row r="1" spans="1:26" ht="36.75" customHeight="1" thickBot="1" x14ac:dyDescent="0.3">
      <c r="A1" s="1"/>
      <c r="B1" s="101" t="s">
        <v>206</v>
      </c>
      <c r="C1" s="101"/>
      <c r="D1" s="101"/>
      <c r="E1" s="101"/>
      <c r="F1" s="101"/>
      <c r="G1" s="101"/>
      <c r="H1" s="101"/>
      <c r="I1" s="10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thickTop="1" x14ac:dyDescent="0.25">
      <c r="A2" s="1"/>
      <c r="B2" s="105" t="s">
        <v>5</v>
      </c>
      <c r="C2" s="107" t="s">
        <v>0</v>
      </c>
      <c r="D2" s="104" t="s">
        <v>1</v>
      </c>
      <c r="E2" s="104"/>
      <c r="F2" s="104"/>
      <c r="G2" s="107" t="s">
        <v>2</v>
      </c>
      <c r="H2" s="109" t="s">
        <v>3</v>
      </c>
      <c r="I2" s="102" t="s">
        <v>4</v>
      </c>
      <c r="J2" s="1"/>
      <c r="K2" s="1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thickBot="1" x14ac:dyDescent="0.3">
      <c r="A3" s="1"/>
      <c r="B3" s="106"/>
      <c r="C3" s="108"/>
      <c r="D3" s="10" t="s">
        <v>13</v>
      </c>
      <c r="E3" s="10" t="s">
        <v>14</v>
      </c>
      <c r="F3" s="10" t="s">
        <v>15</v>
      </c>
      <c r="G3" s="108"/>
      <c r="H3" s="110"/>
      <c r="I3" s="103"/>
      <c r="J3" s="1"/>
      <c r="K3" s="1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thickTop="1" x14ac:dyDescent="0.25">
      <c r="A4" s="1"/>
      <c r="B4" s="82" t="s">
        <v>28</v>
      </c>
      <c r="C4" s="11" t="s">
        <v>6</v>
      </c>
      <c r="D4" s="12">
        <v>960</v>
      </c>
      <c r="E4" s="12">
        <v>0</v>
      </c>
      <c r="F4" s="12">
        <f t="shared" ref="F4:F15" si="0">SUM(D4:E4)</f>
        <v>960</v>
      </c>
      <c r="G4" s="13" t="s">
        <v>623</v>
      </c>
      <c r="H4" s="18" t="s">
        <v>16</v>
      </c>
      <c r="I4" s="19" t="s">
        <v>17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83"/>
      <c r="C5" s="4" t="s">
        <v>7</v>
      </c>
      <c r="D5" s="5">
        <v>550</v>
      </c>
      <c r="E5" s="5">
        <v>750</v>
      </c>
      <c r="F5" s="5">
        <f t="shared" si="0"/>
        <v>1300</v>
      </c>
      <c r="G5" s="6">
        <v>1779</v>
      </c>
      <c r="H5" s="9" t="s">
        <v>16</v>
      </c>
      <c r="I5" s="20" t="s">
        <v>18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2" customHeight="1" x14ac:dyDescent="0.25">
      <c r="A6" s="1"/>
      <c r="B6" s="83"/>
      <c r="C6" s="4" t="s">
        <v>577</v>
      </c>
      <c r="D6" s="5">
        <v>0</v>
      </c>
      <c r="E6" s="5">
        <v>440</v>
      </c>
      <c r="F6" s="5">
        <f t="shared" si="0"/>
        <v>440</v>
      </c>
      <c r="G6" s="37">
        <v>31328</v>
      </c>
      <c r="H6" s="9" t="s">
        <v>16</v>
      </c>
      <c r="I6" s="20" t="s">
        <v>19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83"/>
      <c r="C7" s="4" t="s">
        <v>601</v>
      </c>
      <c r="D7" s="5">
        <v>200</v>
      </c>
      <c r="E7" s="5">
        <v>0</v>
      </c>
      <c r="F7" s="5">
        <f t="shared" si="0"/>
        <v>200</v>
      </c>
      <c r="G7" s="6">
        <v>1650</v>
      </c>
      <c r="H7" s="9" t="s">
        <v>16</v>
      </c>
      <c r="I7" s="20" t="s">
        <v>20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83"/>
      <c r="C8" s="4" t="s">
        <v>8</v>
      </c>
      <c r="D8" s="5">
        <v>140</v>
      </c>
      <c r="E8" s="5">
        <v>130</v>
      </c>
      <c r="F8" s="5">
        <f t="shared" si="0"/>
        <v>270</v>
      </c>
      <c r="G8" s="6">
        <v>1792</v>
      </c>
      <c r="H8" s="9" t="s">
        <v>16</v>
      </c>
      <c r="I8" s="20" t="s">
        <v>21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83"/>
      <c r="C9" s="4" t="s">
        <v>9</v>
      </c>
      <c r="D9" s="5">
        <v>350</v>
      </c>
      <c r="E9" s="5">
        <v>0</v>
      </c>
      <c r="F9" s="5">
        <f t="shared" si="0"/>
        <v>350</v>
      </c>
      <c r="G9" s="6" t="s">
        <v>578</v>
      </c>
      <c r="H9" s="9" t="s">
        <v>16</v>
      </c>
      <c r="I9" s="20" t="s">
        <v>22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9.25" customHeight="1" x14ac:dyDescent="0.25">
      <c r="A10" s="1"/>
      <c r="B10" s="83"/>
      <c r="C10" s="4" t="s">
        <v>10</v>
      </c>
      <c r="D10" s="5">
        <v>1070</v>
      </c>
      <c r="E10" s="5">
        <v>250</v>
      </c>
      <c r="F10" s="5">
        <f t="shared" si="0"/>
        <v>1320</v>
      </c>
      <c r="G10" s="6" t="s">
        <v>629</v>
      </c>
      <c r="H10" s="9" t="s">
        <v>16</v>
      </c>
      <c r="I10" s="20" t="s">
        <v>23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83"/>
      <c r="C11" s="4" t="s">
        <v>620</v>
      </c>
      <c r="D11" s="5">
        <v>0</v>
      </c>
      <c r="E11" s="5">
        <v>80</v>
      </c>
      <c r="F11" s="5">
        <f t="shared" si="0"/>
        <v>80</v>
      </c>
      <c r="G11" s="37">
        <v>31330</v>
      </c>
      <c r="H11" s="9" t="s">
        <v>16</v>
      </c>
      <c r="I11" s="20" t="s">
        <v>25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83"/>
      <c r="C12" s="4" t="s">
        <v>11</v>
      </c>
      <c r="D12" s="5">
        <v>120</v>
      </c>
      <c r="E12" s="5">
        <v>0</v>
      </c>
      <c r="F12" s="5">
        <f t="shared" si="0"/>
        <v>120</v>
      </c>
      <c r="G12" s="8" t="s">
        <v>161</v>
      </c>
      <c r="H12" s="9" t="s">
        <v>16</v>
      </c>
      <c r="I12" s="20" t="s">
        <v>26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83"/>
      <c r="C13" s="4" t="s">
        <v>12</v>
      </c>
      <c r="D13" s="5">
        <v>130</v>
      </c>
      <c r="E13" s="5">
        <v>0</v>
      </c>
      <c r="F13" s="5">
        <f t="shared" si="0"/>
        <v>130</v>
      </c>
      <c r="G13" s="8" t="s">
        <v>637</v>
      </c>
      <c r="H13" s="9" t="s">
        <v>16</v>
      </c>
      <c r="I13" s="20" t="s">
        <v>27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83"/>
      <c r="C14" s="28" t="s">
        <v>159</v>
      </c>
      <c r="D14" s="29">
        <v>1160</v>
      </c>
      <c r="E14" s="29">
        <v>0</v>
      </c>
      <c r="F14" s="29">
        <f t="shared" si="0"/>
        <v>1160</v>
      </c>
      <c r="G14" s="8">
        <v>1654</v>
      </c>
      <c r="H14" s="9" t="s">
        <v>16</v>
      </c>
      <c r="I14" s="20" t="s">
        <v>160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83"/>
      <c r="C15" s="28" t="s">
        <v>604</v>
      </c>
      <c r="D15" s="29">
        <v>430</v>
      </c>
      <c r="E15" s="29">
        <v>0</v>
      </c>
      <c r="F15" s="29">
        <f t="shared" si="0"/>
        <v>430</v>
      </c>
      <c r="G15" s="69" t="s">
        <v>618</v>
      </c>
      <c r="H15" s="9" t="s">
        <v>16</v>
      </c>
      <c r="I15" s="20" t="s">
        <v>605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83"/>
      <c r="C16" s="28" t="s">
        <v>621</v>
      </c>
      <c r="D16" s="29">
        <v>0</v>
      </c>
      <c r="E16" s="29">
        <v>120</v>
      </c>
      <c r="F16" s="29">
        <f>SUM(D16:E16)</f>
        <v>120</v>
      </c>
      <c r="G16" s="71">
        <v>31331</v>
      </c>
      <c r="H16" s="74" t="s">
        <v>16</v>
      </c>
      <c r="I16" s="75" t="s">
        <v>622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84"/>
      <c r="C17" s="4" t="s">
        <v>628</v>
      </c>
      <c r="D17" s="4">
        <v>0</v>
      </c>
      <c r="E17" s="4">
        <v>180</v>
      </c>
      <c r="F17" s="4">
        <f>SUM(D17:E17)</f>
        <v>180</v>
      </c>
      <c r="G17" s="6" t="s">
        <v>644</v>
      </c>
      <c r="H17" s="74" t="s">
        <v>16</v>
      </c>
      <c r="I17" s="75" t="s">
        <v>627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s="3" customFormat="1" ht="15.75" thickBot="1" x14ac:dyDescent="0.3">
      <c r="A18" s="2"/>
      <c r="B18" s="80" t="s">
        <v>15</v>
      </c>
      <c r="C18" s="81"/>
      <c r="D18" s="14">
        <f>SUM(D4:D17)</f>
        <v>5110</v>
      </c>
      <c r="E18" s="14">
        <f>SUM(E4:E17)</f>
        <v>1950</v>
      </c>
      <c r="F18" s="14">
        <f>SUM(F4:F17)</f>
        <v>7060</v>
      </c>
      <c r="G18" s="111"/>
      <c r="H18" s="112"/>
      <c r="I18" s="11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6.25" thickTop="1" x14ac:dyDescent="0.25">
      <c r="A19" s="1"/>
      <c r="B19" s="85" t="s">
        <v>53</v>
      </c>
      <c r="C19" s="11" t="s">
        <v>29</v>
      </c>
      <c r="D19" s="12">
        <v>600</v>
      </c>
      <c r="E19" s="12">
        <v>170</v>
      </c>
      <c r="F19" s="12">
        <f t="shared" ref="F19:F30" si="1">SUM(D19:E19)</f>
        <v>770</v>
      </c>
      <c r="G19" s="13" t="s">
        <v>207</v>
      </c>
      <c r="H19" s="18" t="s">
        <v>30</v>
      </c>
      <c r="I19" s="19" t="s">
        <v>31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86"/>
      <c r="C20" s="4" t="s">
        <v>32</v>
      </c>
      <c r="D20" s="5">
        <v>70</v>
      </c>
      <c r="E20" s="5">
        <v>0</v>
      </c>
      <c r="F20" s="5">
        <f t="shared" si="1"/>
        <v>70</v>
      </c>
      <c r="G20" s="7" t="s">
        <v>579</v>
      </c>
      <c r="H20" s="9" t="s">
        <v>30</v>
      </c>
      <c r="I20" s="20" t="s">
        <v>33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/>
      <c r="B21" s="86"/>
      <c r="C21" s="4" t="s">
        <v>162</v>
      </c>
      <c r="D21" s="5">
        <v>160</v>
      </c>
      <c r="E21" s="5">
        <v>0</v>
      </c>
      <c r="F21" s="5">
        <f t="shared" si="1"/>
        <v>160</v>
      </c>
      <c r="G21" s="6">
        <v>777</v>
      </c>
      <c r="H21" s="9" t="s">
        <v>30</v>
      </c>
      <c r="I21" s="20" t="s">
        <v>34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1"/>
      <c r="B22" s="86"/>
      <c r="C22" s="4" t="s">
        <v>163</v>
      </c>
      <c r="D22" s="5">
        <v>0</v>
      </c>
      <c r="E22" s="5">
        <v>80</v>
      </c>
      <c r="F22" s="5">
        <f t="shared" si="1"/>
        <v>80</v>
      </c>
      <c r="G22" s="27" t="s">
        <v>164</v>
      </c>
      <c r="H22" s="9" t="s">
        <v>30</v>
      </c>
      <c r="I22" s="20" t="s">
        <v>35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1"/>
      <c r="B23" s="86"/>
      <c r="C23" s="4" t="s">
        <v>165</v>
      </c>
      <c r="D23" s="5">
        <v>0</v>
      </c>
      <c r="E23" s="5">
        <v>230</v>
      </c>
      <c r="F23" s="5">
        <f t="shared" si="1"/>
        <v>230</v>
      </c>
      <c r="G23" s="36" t="s">
        <v>166</v>
      </c>
      <c r="H23" s="9" t="s">
        <v>30</v>
      </c>
      <c r="I23" s="20" t="s">
        <v>37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1"/>
      <c r="B24" s="86"/>
      <c r="C24" s="4" t="s">
        <v>36</v>
      </c>
      <c r="D24" s="5">
        <v>550</v>
      </c>
      <c r="E24" s="5">
        <v>0</v>
      </c>
      <c r="F24" s="5">
        <f t="shared" si="1"/>
        <v>550</v>
      </c>
      <c r="G24" s="6">
        <v>689.69399999999996</v>
      </c>
      <c r="H24" s="9" t="s">
        <v>30</v>
      </c>
      <c r="I24" s="20" t="s">
        <v>38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1"/>
      <c r="B25" s="86"/>
      <c r="C25" s="4" t="s">
        <v>169</v>
      </c>
      <c r="D25" s="5">
        <v>0</v>
      </c>
      <c r="E25" s="5">
        <v>100</v>
      </c>
      <c r="F25" s="5">
        <f>SUM(D25:E25)</f>
        <v>100</v>
      </c>
      <c r="G25" s="7" t="s">
        <v>168</v>
      </c>
      <c r="H25" s="9" t="s">
        <v>30</v>
      </c>
      <c r="I25" s="20" t="s">
        <v>40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1"/>
      <c r="B26" s="86"/>
      <c r="C26" s="4" t="s">
        <v>170</v>
      </c>
      <c r="D26" s="5">
        <v>0</v>
      </c>
      <c r="E26" s="5">
        <v>80</v>
      </c>
      <c r="F26" s="5">
        <f t="shared" si="1"/>
        <v>80</v>
      </c>
      <c r="G26" s="7" t="s">
        <v>39</v>
      </c>
      <c r="H26" s="9" t="s">
        <v>30</v>
      </c>
      <c r="I26" s="20" t="s">
        <v>42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5.5" x14ac:dyDescent="0.25">
      <c r="A27" s="1"/>
      <c r="B27" s="86"/>
      <c r="C27" s="4" t="s">
        <v>41</v>
      </c>
      <c r="D27" s="5">
        <v>1060</v>
      </c>
      <c r="E27" s="5">
        <v>370</v>
      </c>
      <c r="F27" s="5">
        <f t="shared" si="1"/>
        <v>1430</v>
      </c>
      <c r="G27" s="6" t="s">
        <v>580</v>
      </c>
      <c r="H27" s="9" t="s">
        <v>30</v>
      </c>
      <c r="I27" s="20" t="s">
        <v>44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"/>
      <c r="B28" s="86"/>
      <c r="C28" s="4" t="s">
        <v>43</v>
      </c>
      <c r="D28" s="5">
        <v>1550</v>
      </c>
      <c r="E28" s="5">
        <v>0</v>
      </c>
      <c r="F28" s="5">
        <f t="shared" si="1"/>
        <v>1550</v>
      </c>
      <c r="G28" s="6" t="s">
        <v>195</v>
      </c>
      <c r="H28" s="9" t="s">
        <v>30</v>
      </c>
      <c r="I28" s="20" t="s">
        <v>46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"/>
      <c r="B29" s="86"/>
      <c r="C29" s="4" t="s">
        <v>45</v>
      </c>
      <c r="D29" s="5">
        <v>260</v>
      </c>
      <c r="E29" s="5">
        <v>0</v>
      </c>
      <c r="F29" s="5">
        <f t="shared" si="1"/>
        <v>260</v>
      </c>
      <c r="G29" s="6">
        <v>771</v>
      </c>
      <c r="H29" s="9" t="s">
        <v>30</v>
      </c>
      <c r="I29" s="20" t="s">
        <v>48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5.5" x14ac:dyDescent="0.25">
      <c r="A30" s="1"/>
      <c r="B30" s="86"/>
      <c r="C30" s="4" t="s">
        <v>47</v>
      </c>
      <c r="D30" s="5">
        <v>1480</v>
      </c>
      <c r="E30" s="5">
        <v>0</v>
      </c>
      <c r="F30" s="5">
        <f t="shared" si="1"/>
        <v>1480</v>
      </c>
      <c r="G30" s="7" t="s">
        <v>581</v>
      </c>
      <c r="H30" s="9" t="s">
        <v>30</v>
      </c>
      <c r="I30" s="20" t="s">
        <v>50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1"/>
      <c r="B31" s="86"/>
      <c r="C31" s="4" t="s">
        <v>49</v>
      </c>
      <c r="D31" s="5">
        <v>1140</v>
      </c>
      <c r="E31" s="5">
        <v>0</v>
      </c>
      <c r="F31" s="5">
        <f>SUM(D31:E31)</f>
        <v>1140</v>
      </c>
      <c r="G31" s="6">
        <v>758.70699999999999</v>
      </c>
      <c r="H31" s="9" t="s">
        <v>30</v>
      </c>
      <c r="I31" s="20" t="s">
        <v>52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"/>
      <c r="B32" s="86"/>
      <c r="C32" s="4" t="s">
        <v>51</v>
      </c>
      <c r="D32" s="5">
        <v>680</v>
      </c>
      <c r="E32" s="5">
        <v>0</v>
      </c>
      <c r="F32" s="5">
        <f>SUM(D32:E32)</f>
        <v>680</v>
      </c>
      <c r="G32" s="34" t="s">
        <v>194</v>
      </c>
      <c r="H32" s="9" t="s">
        <v>30</v>
      </c>
      <c r="I32" s="20" t="s">
        <v>167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86"/>
      <c r="C33" s="72" t="s">
        <v>624</v>
      </c>
      <c r="D33" s="72">
        <v>0</v>
      </c>
      <c r="E33" s="72">
        <v>310</v>
      </c>
      <c r="F33" s="72">
        <f>SUM(D33:E33)</f>
        <v>310</v>
      </c>
      <c r="G33" s="73" t="s">
        <v>625</v>
      </c>
      <c r="H33" s="9" t="s">
        <v>30</v>
      </c>
      <c r="I33" s="20" t="s">
        <v>626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86"/>
      <c r="C34" s="72" t="s">
        <v>638</v>
      </c>
      <c r="D34" s="44">
        <v>0</v>
      </c>
      <c r="E34" s="44">
        <v>130</v>
      </c>
      <c r="F34" s="44">
        <f>SUM(D34:E34)</f>
        <v>130</v>
      </c>
      <c r="G34" s="9" t="s">
        <v>639</v>
      </c>
      <c r="H34" s="9" t="s">
        <v>30</v>
      </c>
      <c r="I34" s="20" t="s">
        <v>640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s="3" customFormat="1" ht="15.75" thickBot="1" x14ac:dyDescent="0.3">
      <c r="A35" s="2"/>
      <c r="B35" s="80" t="s">
        <v>15</v>
      </c>
      <c r="C35" s="81"/>
      <c r="D35" s="14">
        <f>SUM(D19:D34)</f>
        <v>7550</v>
      </c>
      <c r="E35" s="14">
        <f>SUM(E19:E34)</f>
        <v>1470</v>
      </c>
      <c r="F35" s="14">
        <f>SUM(F19:F34)</f>
        <v>9020</v>
      </c>
      <c r="G35" s="111"/>
      <c r="H35" s="112"/>
      <c r="I35" s="113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thickTop="1" x14ac:dyDescent="0.25">
      <c r="A36" s="1"/>
      <c r="B36" s="85" t="s">
        <v>84</v>
      </c>
      <c r="C36" s="11" t="s">
        <v>54</v>
      </c>
      <c r="D36" s="12">
        <v>0</v>
      </c>
      <c r="E36" s="12">
        <v>100</v>
      </c>
      <c r="F36" s="12">
        <f t="shared" ref="F36:F50" si="2">SUM(D36:E36)</f>
        <v>100</v>
      </c>
      <c r="G36" s="13">
        <v>1461</v>
      </c>
      <c r="H36" s="18" t="s">
        <v>55</v>
      </c>
      <c r="I36" s="19" t="s">
        <v>56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86"/>
      <c r="C37" s="4" t="s">
        <v>57</v>
      </c>
      <c r="D37" s="5">
        <v>1720</v>
      </c>
      <c r="E37" s="5">
        <v>0</v>
      </c>
      <c r="F37" s="5">
        <f t="shared" si="2"/>
        <v>1720</v>
      </c>
      <c r="G37" s="9" t="s">
        <v>172</v>
      </c>
      <c r="H37" s="9" t="s">
        <v>55</v>
      </c>
      <c r="I37" s="20" t="s">
        <v>58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86"/>
      <c r="C38" s="4" t="s">
        <v>59</v>
      </c>
      <c r="D38" s="5">
        <v>0</v>
      </c>
      <c r="E38" s="5">
        <v>140</v>
      </c>
      <c r="F38" s="5">
        <f t="shared" si="2"/>
        <v>140</v>
      </c>
      <c r="G38" s="7" t="s">
        <v>171</v>
      </c>
      <c r="H38" s="9" t="s">
        <v>55</v>
      </c>
      <c r="I38" s="20" t="s">
        <v>60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86"/>
      <c r="C39" s="4" t="s">
        <v>61</v>
      </c>
      <c r="D39" s="5">
        <v>160</v>
      </c>
      <c r="E39" s="5">
        <v>0</v>
      </c>
      <c r="F39" s="5">
        <f t="shared" si="2"/>
        <v>160</v>
      </c>
      <c r="G39" s="6">
        <v>1473</v>
      </c>
      <c r="H39" s="9" t="s">
        <v>55</v>
      </c>
      <c r="I39" s="20" t="s">
        <v>62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86"/>
      <c r="C40" s="4" t="s">
        <v>63</v>
      </c>
      <c r="D40" s="5">
        <v>0</v>
      </c>
      <c r="E40" s="5">
        <v>400</v>
      </c>
      <c r="F40" s="5">
        <f t="shared" si="2"/>
        <v>400</v>
      </c>
      <c r="G40" s="6">
        <v>1477.1476</v>
      </c>
      <c r="H40" s="9" t="s">
        <v>55</v>
      </c>
      <c r="I40" s="20" t="s">
        <v>64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86"/>
      <c r="C41" s="4" t="s">
        <v>173</v>
      </c>
      <c r="D41" s="5">
        <v>0</v>
      </c>
      <c r="E41" s="5">
        <v>230</v>
      </c>
      <c r="F41" s="5">
        <f t="shared" si="2"/>
        <v>230</v>
      </c>
      <c r="G41" s="6">
        <v>1440</v>
      </c>
      <c r="H41" s="9" t="s">
        <v>55</v>
      </c>
      <c r="I41" s="20" t="s">
        <v>65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86"/>
      <c r="C42" s="4" t="s">
        <v>66</v>
      </c>
      <c r="D42" s="5">
        <v>0</v>
      </c>
      <c r="E42" s="5">
        <v>50</v>
      </c>
      <c r="F42" s="5">
        <f t="shared" si="2"/>
        <v>50</v>
      </c>
      <c r="G42" s="6">
        <v>1478.1404</v>
      </c>
      <c r="H42" s="9" t="s">
        <v>55</v>
      </c>
      <c r="I42" s="20" t="s">
        <v>67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5.5" x14ac:dyDescent="0.25">
      <c r="A43" s="1"/>
      <c r="B43" s="86"/>
      <c r="C43" s="4" t="s">
        <v>68</v>
      </c>
      <c r="D43" s="5">
        <v>1180</v>
      </c>
      <c r="E43" s="5">
        <v>850</v>
      </c>
      <c r="F43" s="5">
        <f t="shared" si="2"/>
        <v>2030</v>
      </c>
      <c r="G43" s="6" t="s">
        <v>582</v>
      </c>
      <c r="H43" s="9" t="s">
        <v>55</v>
      </c>
      <c r="I43" s="20" t="s">
        <v>69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86"/>
      <c r="C44" s="4" t="s">
        <v>70</v>
      </c>
      <c r="D44" s="5">
        <v>100</v>
      </c>
      <c r="E44" s="5">
        <v>0</v>
      </c>
      <c r="F44" s="5">
        <f t="shared" si="2"/>
        <v>100</v>
      </c>
      <c r="G44" s="7">
        <v>1263</v>
      </c>
      <c r="H44" s="9" t="s">
        <v>55</v>
      </c>
      <c r="I44" s="20" t="s">
        <v>71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86"/>
      <c r="C45" s="4" t="s">
        <v>72</v>
      </c>
      <c r="D45" s="5">
        <v>150</v>
      </c>
      <c r="E45" s="5">
        <v>0</v>
      </c>
      <c r="F45" s="5">
        <f t="shared" si="2"/>
        <v>150</v>
      </c>
      <c r="G45" s="7" t="s">
        <v>196</v>
      </c>
      <c r="H45" s="9" t="s">
        <v>55</v>
      </c>
      <c r="I45" s="20" t="s">
        <v>73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86"/>
      <c r="C46" s="4" t="s">
        <v>74</v>
      </c>
      <c r="D46" s="5">
        <v>640</v>
      </c>
      <c r="E46" s="5">
        <v>200</v>
      </c>
      <c r="F46" s="5">
        <f t="shared" si="2"/>
        <v>840</v>
      </c>
      <c r="G46" s="6" t="s">
        <v>75</v>
      </c>
      <c r="H46" s="9" t="s">
        <v>55</v>
      </c>
      <c r="I46" s="20" t="s">
        <v>76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86"/>
      <c r="C47" s="4" t="s">
        <v>174</v>
      </c>
      <c r="D47" s="5">
        <v>50</v>
      </c>
      <c r="E47" s="5">
        <v>0</v>
      </c>
      <c r="F47" s="5">
        <f t="shared" si="2"/>
        <v>50</v>
      </c>
      <c r="G47" s="7" t="s">
        <v>77</v>
      </c>
      <c r="H47" s="9" t="s">
        <v>55</v>
      </c>
      <c r="I47" s="20" t="s">
        <v>78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86"/>
      <c r="C48" s="4" t="s">
        <v>79</v>
      </c>
      <c r="D48" s="5">
        <v>1470</v>
      </c>
      <c r="E48" s="5">
        <v>0</v>
      </c>
      <c r="F48" s="5">
        <f t="shared" si="2"/>
        <v>1470</v>
      </c>
      <c r="G48" s="6">
        <v>1399.1397999999999</v>
      </c>
      <c r="H48" s="9" t="s">
        <v>55</v>
      </c>
      <c r="I48" s="20" t="s">
        <v>80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86"/>
      <c r="C49" s="4" t="s">
        <v>81</v>
      </c>
      <c r="D49" s="5">
        <v>850</v>
      </c>
      <c r="E49" s="5">
        <v>0</v>
      </c>
      <c r="F49" s="5">
        <f t="shared" si="2"/>
        <v>850</v>
      </c>
      <c r="G49" s="6">
        <v>1394</v>
      </c>
      <c r="H49" s="9" t="s">
        <v>55</v>
      </c>
      <c r="I49" s="20" t="s">
        <v>82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86"/>
      <c r="C50" s="4" t="s">
        <v>646</v>
      </c>
      <c r="D50" s="5">
        <v>320</v>
      </c>
      <c r="E50" s="5">
        <v>0</v>
      </c>
      <c r="F50" s="5">
        <f t="shared" si="2"/>
        <v>320</v>
      </c>
      <c r="G50" s="37">
        <v>9010</v>
      </c>
      <c r="H50" s="9" t="s">
        <v>55</v>
      </c>
      <c r="I50" s="20" t="s">
        <v>83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s="3" customFormat="1" ht="15.75" thickBot="1" x14ac:dyDescent="0.3">
      <c r="A51" s="2"/>
      <c r="B51" s="80" t="s">
        <v>15</v>
      </c>
      <c r="C51" s="81"/>
      <c r="D51" s="14">
        <f>SUM(D36:D50)</f>
        <v>6640</v>
      </c>
      <c r="E51" s="14">
        <f>SUM(E36:E50)</f>
        <v>1970</v>
      </c>
      <c r="F51" s="14">
        <f>SUM(F36:F50)</f>
        <v>8610</v>
      </c>
      <c r="G51" s="111"/>
      <c r="H51" s="112"/>
      <c r="I51" s="113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39" thickTop="1" x14ac:dyDescent="0.25">
      <c r="A52" s="1"/>
      <c r="B52" s="82" t="s">
        <v>97</v>
      </c>
      <c r="C52" s="21" t="s">
        <v>606</v>
      </c>
      <c r="D52" s="21">
        <v>3260</v>
      </c>
      <c r="E52" s="21">
        <v>0</v>
      </c>
      <c r="F52" s="21">
        <f t="shared" ref="F52:F64" si="3">SUM(D52:E52)</f>
        <v>3260</v>
      </c>
      <c r="G52" s="70" t="s">
        <v>619</v>
      </c>
      <c r="H52" s="35" t="s">
        <v>16</v>
      </c>
      <c r="I52" s="33" t="s">
        <v>85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5.5" x14ac:dyDescent="0.25">
      <c r="A53" s="1"/>
      <c r="B53" s="83"/>
      <c r="C53" s="4" t="s">
        <v>86</v>
      </c>
      <c r="D53" s="5">
        <v>1460</v>
      </c>
      <c r="E53" s="5">
        <v>0</v>
      </c>
      <c r="F53" s="5">
        <f t="shared" si="3"/>
        <v>1460</v>
      </c>
      <c r="G53" s="6" t="s">
        <v>208</v>
      </c>
      <c r="H53" s="9" t="s">
        <v>16</v>
      </c>
      <c r="I53" s="20" t="s">
        <v>87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83"/>
      <c r="C54" s="4" t="s">
        <v>88</v>
      </c>
      <c r="D54" s="5">
        <v>730</v>
      </c>
      <c r="E54" s="5">
        <v>0</v>
      </c>
      <c r="F54" s="5">
        <f t="shared" si="3"/>
        <v>730</v>
      </c>
      <c r="G54" s="6" t="s">
        <v>197</v>
      </c>
      <c r="H54" s="9" t="s">
        <v>16</v>
      </c>
      <c r="I54" s="20" t="s">
        <v>89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83"/>
      <c r="C55" s="4" t="s">
        <v>607</v>
      </c>
      <c r="D55" s="5">
        <v>1780</v>
      </c>
      <c r="E55" s="5">
        <v>0</v>
      </c>
      <c r="F55" s="5">
        <f t="shared" si="3"/>
        <v>1780</v>
      </c>
      <c r="G55" s="6">
        <v>1793.1794</v>
      </c>
      <c r="H55" s="9" t="s">
        <v>16</v>
      </c>
      <c r="I55" s="20" t="s">
        <v>90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83"/>
      <c r="C56" s="4" t="s">
        <v>609</v>
      </c>
      <c r="D56" s="5">
        <v>910</v>
      </c>
      <c r="E56" s="5">
        <v>0</v>
      </c>
      <c r="F56" s="5">
        <f t="shared" si="3"/>
        <v>910</v>
      </c>
      <c r="G56" s="6" t="s">
        <v>198</v>
      </c>
      <c r="H56" s="9" t="s">
        <v>16</v>
      </c>
      <c r="I56" s="20" t="s">
        <v>91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83"/>
      <c r="C57" s="4" t="s">
        <v>610</v>
      </c>
      <c r="D57" s="5">
        <v>900</v>
      </c>
      <c r="E57" s="5">
        <v>320</v>
      </c>
      <c r="F57" s="5">
        <f t="shared" si="3"/>
        <v>1220</v>
      </c>
      <c r="G57" s="6" t="s">
        <v>199</v>
      </c>
      <c r="H57" s="9" t="s">
        <v>16</v>
      </c>
      <c r="I57" s="20" t="s">
        <v>92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83"/>
      <c r="C58" s="4" t="s">
        <v>611</v>
      </c>
      <c r="D58" s="5">
        <v>50</v>
      </c>
      <c r="E58" s="5">
        <v>0</v>
      </c>
      <c r="F58" s="5">
        <f t="shared" si="3"/>
        <v>50</v>
      </c>
      <c r="G58" s="6">
        <v>1687</v>
      </c>
      <c r="H58" s="9" t="s">
        <v>16</v>
      </c>
      <c r="I58" s="20" t="s">
        <v>93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5.5" x14ac:dyDescent="0.25">
      <c r="A59" s="1"/>
      <c r="B59" s="83"/>
      <c r="C59" s="4" t="s">
        <v>612</v>
      </c>
      <c r="D59" s="5">
        <v>0</v>
      </c>
      <c r="E59" s="5">
        <v>180</v>
      </c>
      <c r="F59" s="5">
        <f t="shared" si="3"/>
        <v>180</v>
      </c>
      <c r="G59" s="6" t="s">
        <v>585</v>
      </c>
      <c r="H59" s="9" t="s">
        <v>16</v>
      </c>
      <c r="I59" s="20" t="s">
        <v>94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83"/>
      <c r="C60" s="4" t="s">
        <v>613</v>
      </c>
      <c r="D60" s="5">
        <v>0</v>
      </c>
      <c r="E60" s="5">
        <v>150</v>
      </c>
      <c r="F60" s="5">
        <f t="shared" si="3"/>
        <v>150</v>
      </c>
      <c r="G60" s="37">
        <v>1693</v>
      </c>
      <c r="H60" s="9" t="s">
        <v>16</v>
      </c>
      <c r="I60" s="20" t="s">
        <v>95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83"/>
      <c r="C61" s="4" t="s">
        <v>614</v>
      </c>
      <c r="D61" s="5">
        <v>0</v>
      </c>
      <c r="E61" s="5">
        <v>120</v>
      </c>
      <c r="F61" s="5">
        <f t="shared" si="3"/>
        <v>120</v>
      </c>
      <c r="G61" s="6">
        <v>1691</v>
      </c>
      <c r="H61" s="9" t="s">
        <v>16</v>
      </c>
      <c r="I61" s="20" t="s">
        <v>96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83"/>
      <c r="C62" s="4" t="s">
        <v>615</v>
      </c>
      <c r="D62" s="5">
        <v>250</v>
      </c>
      <c r="E62" s="5">
        <v>0</v>
      </c>
      <c r="F62" s="5">
        <f t="shared" si="3"/>
        <v>250</v>
      </c>
      <c r="G62" s="6" t="s">
        <v>586</v>
      </c>
      <c r="H62" s="9" t="s">
        <v>16</v>
      </c>
      <c r="I62" s="20" t="s">
        <v>583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83"/>
      <c r="C63" s="4" t="s">
        <v>616</v>
      </c>
      <c r="D63" s="5">
        <v>0</v>
      </c>
      <c r="E63" s="5">
        <v>160</v>
      </c>
      <c r="F63" s="5">
        <f t="shared" si="3"/>
        <v>160</v>
      </c>
      <c r="G63" s="37">
        <v>1689</v>
      </c>
      <c r="H63" s="9" t="s">
        <v>16</v>
      </c>
      <c r="I63" s="20" t="s">
        <v>584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84"/>
      <c r="C64" s="4" t="s">
        <v>617</v>
      </c>
      <c r="D64" s="5">
        <v>0</v>
      </c>
      <c r="E64" s="5">
        <v>450</v>
      </c>
      <c r="F64" s="5">
        <f t="shared" si="3"/>
        <v>450</v>
      </c>
      <c r="G64" s="37" t="s">
        <v>200</v>
      </c>
      <c r="H64" s="9" t="s">
        <v>16</v>
      </c>
      <c r="I64" s="20" t="s">
        <v>608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s="24" customFormat="1" ht="15.75" thickBot="1" x14ac:dyDescent="0.3">
      <c r="A65" s="22"/>
      <c r="B65" s="93" t="s">
        <v>15</v>
      </c>
      <c r="C65" s="94"/>
      <c r="D65" s="23">
        <f>SUM(D52:D64)</f>
        <v>9340</v>
      </c>
      <c r="E65" s="23">
        <f>SUM(E52:E64)</f>
        <v>1380</v>
      </c>
      <c r="F65" s="23">
        <f>SUM(F52:F64)</f>
        <v>10720</v>
      </c>
      <c r="G65" s="90"/>
      <c r="H65" s="91"/>
      <c r="I65" s="9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5.75" customHeight="1" thickTop="1" x14ac:dyDescent="0.25">
      <c r="A66" s="1"/>
      <c r="B66" s="95" t="s">
        <v>112</v>
      </c>
      <c r="C66" s="11" t="s">
        <v>98</v>
      </c>
      <c r="D66" s="12">
        <v>230</v>
      </c>
      <c r="E66" s="12">
        <v>0</v>
      </c>
      <c r="F66" s="12">
        <f t="shared" ref="F66:F75" si="4">SUM(D66:E66)</f>
        <v>230</v>
      </c>
      <c r="G66" s="38" t="s">
        <v>175</v>
      </c>
      <c r="H66" s="18" t="s">
        <v>16</v>
      </c>
      <c r="I66" s="19" t="s">
        <v>99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96"/>
      <c r="C67" s="30" t="s">
        <v>176</v>
      </c>
      <c r="D67" s="31">
        <v>0</v>
      </c>
      <c r="E67" s="31">
        <v>50</v>
      </c>
      <c r="F67" s="31">
        <f t="shared" si="4"/>
        <v>50</v>
      </c>
      <c r="G67" s="39">
        <v>592</v>
      </c>
      <c r="H67" s="32" t="s">
        <v>16</v>
      </c>
      <c r="I67" s="20" t="s">
        <v>100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96"/>
      <c r="C68" s="4" t="s">
        <v>507</v>
      </c>
      <c r="D68" s="5">
        <v>1030</v>
      </c>
      <c r="E68" s="5">
        <v>80</v>
      </c>
      <c r="F68" s="5">
        <f t="shared" si="4"/>
        <v>1110</v>
      </c>
      <c r="G68" s="6">
        <v>1641</v>
      </c>
      <c r="H68" s="9" t="s">
        <v>16</v>
      </c>
      <c r="I68" s="20" t="s">
        <v>101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96"/>
      <c r="C69" s="4" t="s">
        <v>587</v>
      </c>
      <c r="D69" s="5">
        <v>30</v>
      </c>
      <c r="E69" s="5">
        <v>0</v>
      </c>
      <c r="F69" s="5">
        <f t="shared" si="4"/>
        <v>30</v>
      </c>
      <c r="G69" s="6" t="s">
        <v>589</v>
      </c>
      <c r="H69" s="9" t="s">
        <v>16</v>
      </c>
      <c r="I69" s="20" t="s">
        <v>104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96"/>
      <c r="C70" s="4" t="s">
        <v>588</v>
      </c>
      <c r="D70" s="5">
        <v>0</v>
      </c>
      <c r="E70" s="5">
        <v>230</v>
      </c>
      <c r="F70" s="5">
        <f t="shared" si="4"/>
        <v>230</v>
      </c>
      <c r="G70" s="7" t="s">
        <v>592</v>
      </c>
      <c r="H70" s="9" t="s">
        <v>16</v>
      </c>
      <c r="I70" s="20" t="s">
        <v>106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96"/>
      <c r="C71" s="4" t="s">
        <v>508</v>
      </c>
      <c r="D71" s="5">
        <v>500</v>
      </c>
      <c r="E71" s="5">
        <v>0</v>
      </c>
      <c r="F71" s="5">
        <f t="shared" si="4"/>
        <v>500</v>
      </c>
      <c r="G71" s="6" t="s">
        <v>593</v>
      </c>
      <c r="H71" s="9" t="s">
        <v>16</v>
      </c>
      <c r="I71" s="20" t="s">
        <v>108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5.5" x14ac:dyDescent="0.25">
      <c r="A72" s="1"/>
      <c r="B72" s="96"/>
      <c r="C72" s="4" t="s">
        <v>102</v>
      </c>
      <c r="D72" s="5">
        <v>0</v>
      </c>
      <c r="E72" s="5">
        <v>200</v>
      </c>
      <c r="F72" s="5">
        <f t="shared" si="4"/>
        <v>200</v>
      </c>
      <c r="G72" s="6" t="s">
        <v>594</v>
      </c>
      <c r="H72" s="9" t="s">
        <v>16</v>
      </c>
      <c r="I72" s="20" t="s">
        <v>111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5.5" x14ac:dyDescent="0.25">
      <c r="A73" s="1"/>
      <c r="B73" s="96"/>
      <c r="C73" s="4" t="s">
        <v>105</v>
      </c>
      <c r="D73" s="5">
        <v>0</v>
      </c>
      <c r="E73" s="5">
        <v>340</v>
      </c>
      <c r="F73" s="5">
        <f t="shared" si="4"/>
        <v>340</v>
      </c>
      <c r="G73" s="7" t="s">
        <v>209</v>
      </c>
      <c r="H73" s="9" t="s">
        <v>16</v>
      </c>
      <c r="I73" s="20" t="s">
        <v>177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96"/>
      <c r="C74" s="4" t="s">
        <v>107</v>
      </c>
      <c r="D74" s="5">
        <v>1015</v>
      </c>
      <c r="E74" s="5">
        <v>325</v>
      </c>
      <c r="F74" s="5">
        <f t="shared" si="4"/>
        <v>1340</v>
      </c>
      <c r="G74" s="6" t="s">
        <v>645</v>
      </c>
      <c r="H74" s="9" t="s">
        <v>16</v>
      </c>
      <c r="I74" s="20" t="s">
        <v>590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96"/>
      <c r="C75" s="4" t="s">
        <v>109</v>
      </c>
      <c r="D75" s="5">
        <v>840</v>
      </c>
      <c r="E75" s="5">
        <v>0</v>
      </c>
      <c r="F75" s="5">
        <f t="shared" si="4"/>
        <v>840</v>
      </c>
      <c r="G75" s="6" t="s">
        <v>201</v>
      </c>
      <c r="H75" s="9" t="s">
        <v>110</v>
      </c>
      <c r="I75" s="20" t="s">
        <v>591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96"/>
      <c r="C76" s="28" t="s">
        <v>632</v>
      </c>
      <c r="D76" s="29">
        <v>1170</v>
      </c>
      <c r="E76" s="29">
        <v>0</v>
      </c>
      <c r="F76" s="29">
        <f t="shared" ref="F76:F77" si="5">SUM(D76:E76)</f>
        <v>1170</v>
      </c>
      <c r="G76" s="76" t="s">
        <v>630</v>
      </c>
      <c r="H76" s="9" t="s">
        <v>16</v>
      </c>
      <c r="I76" s="20" t="s">
        <v>631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5.5" x14ac:dyDescent="0.25">
      <c r="A77" s="1"/>
      <c r="B77" s="97"/>
      <c r="C77" s="28" t="s">
        <v>641</v>
      </c>
      <c r="D77" s="29">
        <v>0</v>
      </c>
      <c r="E77" s="29">
        <v>250</v>
      </c>
      <c r="F77" s="29">
        <f t="shared" si="5"/>
        <v>250</v>
      </c>
      <c r="G77" s="77" t="s">
        <v>643</v>
      </c>
      <c r="H77" s="9" t="s">
        <v>16</v>
      </c>
      <c r="I77" s="20" t="s">
        <v>642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s="16" customFormat="1" ht="15.75" thickBot="1" x14ac:dyDescent="0.3">
      <c r="A78" s="15"/>
      <c r="B78" s="80" t="s">
        <v>15</v>
      </c>
      <c r="C78" s="81"/>
      <c r="D78" s="23">
        <f>SUM(D66:D77)</f>
        <v>4815</v>
      </c>
      <c r="E78" s="23">
        <f>SUM(E66:E77)</f>
        <v>1475</v>
      </c>
      <c r="F78" s="23">
        <f>SUM(F66:F77)</f>
        <v>6290</v>
      </c>
      <c r="G78" s="87"/>
      <c r="H78" s="88"/>
      <c r="I78" s="89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.75" thickTop="1" x14ac:dyDescent="0.25">
      <c r="A79" s="1"/>
      <c r="B79" s="85" t="s">
        <v>121</v>
      </c>
      <c r="C79" s="11" t="s">
        <v>181</v>
      </c>
      <c r="D79" s="12">
        <v>880</v>
      </c>
      <c r="E79" s="12">
        <v>0</v>
      </c>
      <c r="F79" s="12">
        <f t="shared" ref="F79:F87" si="6">SUM(D79:E79)</f>
        <v>880</v>
      </c>
      <c r="G79" s="13">
        <v>3064</v>
      </c>
      <c r="H79" s="18" t="s">
        <v>110</v>
      </c>
      <c r="I79" s="19" t="s">
        <v>113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84"/>
      <c r="C80" s="30" t="s">
        <v>595</v>
      </c>
      <c r="D80" s="31">
        <v>0</v>
      </c>
      <c r="E80" s="31">
        <v>240</v>
      </c>
      <c r="F80" s="31">
        <f t="shared" si="6"/>
        <v>240</v>
      </c>
      <c r="G80" s="68" t="s">
        <v>596</v>
      </c>
      <c r="H80" s="9" t="s">
        <v>110</v>
      </c>
      <c r="I80" s="20" t="s">
        <v>114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86"/>
      <c r="C81" s="4" t="s">
        <v>182</v>
      </c>
      <c r="D81" s="5">
        <v>1060</v>
      </c>
      <c r="E81" s="5">
        <v>0</v>
      </c>
      <c r="F81" s="5">
        <f t="shared" si="6"/>
        <v>1060</v>
      </c>
      <c r="G81" s="6">
        <v>3081</v>
      </c>
      <c r="H81" s="9" t="s">
        <v>110</v>
      </c>
      <c r="I81" s="20" t="s">
        <v>116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86"/>
      <c r="C82" s="4" t="s">
        <v>184</v>
      </c>
      <c r="D82" s="5">
        <v>0</v>
      </c>
      <c r="E82" s="5">
        <v>170</v>
      </c>
      <c r="F82" s="5">
        <f t="shared" si="6"/>
        <v>170</v>
      </c>
      <c r="G82" s="40" t="s">
        <v>115</v>
      </c>
      <c r="H82" s="9" t="s">
        <v>110</v>
      </c>
      <c r="I82" s="20" t="s">
        <v>117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86"/>
      <c r="C83" s="4" t="s">
        <v>183</v>
      </c>
      <c r="D83" s="5">
        <v>1130</v>
      </c>
      <c r="E83" s="5">
        <v>0</v>
      </c>
      <c r="F83" s="5">
        <f t="shared" si="6"/>
        <v>1130</v>
      </c>
      <c r="G83" s="37" t="s">
        <v>598</v>
      </c>
      <c r="H83" s="9" t="s">
        <v>110</v>
      </c>
      <c r="I83" s="20" t="s">
        <v>118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86"/>
      <c r="C84" s="4" t="s">
        <v>178</v>
      </c>
      <c r="D84" s="5">
        <v>0</v>
      </c>
      <c r="E84" s="5">
        <v>240</v>
      </c>
      <c r="F84" s="5">
        <f t="shared" si="6"/>
        <v>240</v>
      </c>
      <c r="G84" s="9">
        <v>3097</v>
      </c>
      <c r="H84" s="9" t="s">
        <v>110</v>
      </c>
      <c r="I84" s="20" t="s">
        <v>500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86"/>
      <c r="C85" s="4" t="s">
        <v>179</v>
      </c>
      <c r="D85" s="5">
        <v>0</v>
      </c>
      <c r="E85" s="5">
        <v>110</v>
      </c>
      <c r="F85" s="5">
        <f t="shared" si="6"/>
        <v>110</v>
      </c>
      <c r="G85" s="9" t="s">
        <v>599</v>
      </c>
      <c r="H85" s="9" t="s">
        <v>110</v>
      </c>
      <c r="I85" s="20" t="s">
        <v>119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86"/>
      <c r="C86" s="4" t="s">
        <v>180</v>
      </c>
      <c r="D86" s="5">
        <v>200</v>
      </c>
      <c r="E86" s="5">
        <v>0</v>
      </c>
      <c r="F86" s="5">
        <f t="shared" si="6"/>
        <v>200</v>
      </c>
      <c r="G86" s="9">
        <v>3058</v>
      </c>
      <c r="H86" s="9" t="s">
        <v>110</v>
      </c>
      <c r="I86" s="20" t="s">
        <v>120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86"/>
      <c r="C87" s="4" t="s">
        <v>185</v>
      </c>
      <c r="D87" s="5">
        <v>0</v>
      </c>
      <c r="E87" s="5">
        <v>600</v>
      </c>
      <c r="F87" s="5">
        <f t="shared" si="6"/>
        <v>600</v>
      </c>
      <c r="G87" s="41" t="s">
        <v>202</v>
      </c>
      <c r="H87" s="9" t="s">
        <v>110</v>
      </c>
      <c r="I87" s="20" t="s">
        <v>597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s="16" customFormat="1" ht="15.75" thickBot="1" x14ac:dyDescent="0.3">
      <c r="A88" s="15"/>
      <c r="B88" s="80" t="s">
        <v>15</v>
      </c>
      <c r="C88" s="81"/>
      <c r="D88" s="23">
        <f>SUM(D79:D87)</f>
        <v>3270</v>
      </c>
      <c r="E88" s="23">
        <f>SUM(E79:E87)</f>
        <v>1360</v>
      </c>
      <c r="F88" s="23">
        <f>SUM(F79:F87)</f>
        <v>4630</v>
      </c>
      <c r="G88" s="87"/>
      <c r="H88" s="88"/>
      <c r="I88" s="89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5.75" thickTop="1" x14ac:dyDescent="0.25">
      <c r="A89" s="1"/>
      <c r="B89" s="78" t="s">
        <v>136</v>
      </c>
      <c r="C89" s="11" t="s">
        <v>122</v>
      </c>
      <c r="D89" s="12">
        <v>90</v>
      </c>
      <c r="E89" s="12">
        <v>0</v>
      </c>
      <c r="F89" s="12">
        <f t="shared" ref="F89:F95" si="7">SUM(D89:E89)</f>
        <v>90</v>
      </c>
      <c r="G89" s="38">
        <v>3272</v>
      </c>
      <c r="H89" s="18" t="s">
        <v>110</v>
      </c>
      <c r="I89" s="19" t="s">
        <v>123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79"/>
      <c r="C90" s="4" t="s">
        <v>124</v>
      </c>
      <c r="D90" s="5">
        <v>380</v>
      </c>
      <c r="E90" s="5">
        <v>0</v>
      </c>
      <c r="F90" s="5">
        <f t="shared" si="7"/>
        <v>380</v>
      </c>
      <c r="G90" s="6">
        <v>3108</v>
      </c>
      <c r="H90" s="9" t="s">
        <v>110</v>
      </c>
      <c r="I90" s="20" t="s">
        <v>125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79"/>
      <c r="C91" s="4" t="s">
        <v>126</v>
      </c>
      <c r="D91" s="5">
        <v>90</v>
      </c>
      <c r="E91" s="5">
        <v>0</v>
      </c>
      <c r="F91" s="5">
        <f t="shared" si="7"/>
        <v>90</v>
      </c>
      <c r="G91" s="6">
        <v>3273</v>
      </c>
      <c r="H91" s="9" t="s">
        <v>110</v>
      </c>
      <c r="I91" s="20" t="s">
        <v>127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79"/>
      <c r="C92" s="4" t="s">
        <v>128</v>
      </c>
      <c r="D92" s="5">
        <v>120</v>
      </c>
      <c r="E92" s="5">
        <v>0</v>
      </c>
      <c r="F92" s="5">
        <f t="shared" si="7"/>
        <v>120</v>
      </c>
      <c r="G92" s="6">
        <v>3050</v>
      </c>
      <c r="H92" s="9" t="s">
        <v>110</v>
      </c>
      <c r="I92" s="20" t="s">
        <v>129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79"/>
      <c r="C93" s="4" t="s">
        <v>130</v>
      </c>
      <c r="D93" s="5">
        <v>70</v>
      </c>
      <c r="E93" s="5">
        <v>0</v>
      </c>
      <c r="F93" s="5">
        <f t="shared" si="7"/>
        <v>70</v>
      </c>
      <c r="G93" s="41">
        <v>3274</v>
      </c>
      <c r="H93" s="9" t="s">
        <v>110</v>
      </c>
      <c r="I93" s="20" t="s">
        <v>131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79"/>
      <c r="C94" s="4" t="s">
        <v>132</v>
      </c>
      <c r="D94" s="5">
        <v>80</v>
      </c>
      <c r="E94" s="5">
        <v>0</v>
      </c>
      <c r="F94" s="5">
        <f t="shared" si="7"/>
        <v>80</v>
      </c>
      <c r="G94" s="6">
        <v>3275</v>
      </c>
      <c r="H94" s="9" t="s">
        <v>110</v>
      </c>
      <c r="I94" s="20" t="s">
        <v>133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79"/>
      <c r="C95" s="4" t="s">
        <v>134</v>
      </c>
      <c r="D95" s="5">
        <v>50</v>
      </c>
      <c r="E95" s="5">
        <v>100</v>
      </c>
      <c r="F95" s="5">
        <f t="shared" si="7"/>
        <v>150</v>
      </c>
      <c r="G95" s="6" t="s">
        <v>600</v>
      </c>
      <c r="H95" s="9" t="s">
        <v>110</v>
      </c>
      <c r="I95" s="20" t="s">
        <v>135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s="16" customFormat="1" ht="15.75" thickBot="1" x14ac:dyDescent="0.3">
      <c r="A96" s="15"/>
      <c r="B96" s="80" t="s">
        <v>15</v>
      </c>
      <c r="C96" s="81"/>
      <c r="D96" s="23">
        <f>SUM(D89:D95)</f>
        <v>880</v>
      </c>
      <c r="E96" s="23">
        <f>SUM(E89:E95)</f>
        <v>100</v>
      </c>
      <c r="F96" s="23">
        <f>SUM(F89:F95)</f>
        <v>980</v>
      </c>
      <c r="G96" s="87"/>
      <c r="H96" s="88"/>
      <c r="I96" s="89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5.75" customHeight="1" thickTop="1" x14ac:dyDescent="0.25">
      <c r="A97" s="1"/>
      <c r="B97" s="82" t="s">
        <v>157</v>
      </c>
      <c r="C97" s="11" t="s">
        <v>186</v>
      </c>
      <c r="D97" s="12">
        <v>0</v>
      </c>
      <c r="E97" s="12">
        <v>2100</v>
      </c>
      <c r="F97" s="12">
        <f t="shared" ref="F97:F109" si="8">SUM(D97:E97)</f>
        <v>2100</v>
      </c>
      <c r="G97" s="13" t="s">
        <v>189</v>
      </c>
      <c r="H97" s="13" t="s">
        <v>137</v>
      </c>
      <c r="I97" s="19" t="s">
        <v>138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83"/>
      <c r="C98" s="4" t="s">
        <v>187</v>
      </c>
      <c r="D98" s="5">
        <v>0</v>
      </c>
      <c r="E98" s="5">
        <v>870</v>
      </c>
      <c r="F98" s="5">
        <f t="shared" si="8"/>
        <v>870</v>
      </c>
      <c r="G98" s="6">
        <v>2261.2262000000001</v>
      </c>
      <c r="H98" s="6" t="s">
        <v>137</v>
      </c>
      <c r="I98" s="20" t="s">
        <v>139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83"/>
      <c r="C99" s="4" t="s">
        <v>188</v>
      </c>
      <c r="D99" s="5">
        <v>0</v>
      </c>
      <c r="E99" s="5">
        <v>440</v>
      </c>
      <c r="F99" s="5">
        <f t="shared" si="8"/>
        <v>440</v>
      </c>
      <c r="G99" s="6">
        <v>2264</v>
      </c>
      <c r="H99" s="6" t="s">
        <v>137</v>
      </c>
      <c r="I99" s="20" t="s">
        <v>140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83"/>
      <c r="C100" s="4" t="s">
        <v>190</v>
      </c>
      <c r="D100" s="5">
        <v>0</v>
      </c>
      <c r="E100" s="5">
        <v>1970</v>
      </c>
      <c r="F100" s="5">
        <f t="shared" si="8"/>
        <v>1970</v>
      </c>
      <c r="G100" s="6">
        <v>2276.2274000000002</v>
      </c>
      <c r="H100" s="6" t="s">
        <v>137</v>
      </c>
      <c r="I100" s="20" t="s">
        <v>141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5.5" x14ac:dyDescent="0.25">
      <c r="A101" s="1"/>
      <c r="B101" s="83"/>
      <c r="C101" s="4" t="s">
        <v>143</v>
      </c>
      <c r="D101" s="5">
        <v>0</v>
      </c>
      <c r="E101" s="5">
        <v>4090</v>
      </c>
      <c r="F101" s="5">
        <f t="shared" si="8"/>
        <v>4090</v>
      </c>
      <c r="G101" s="6" t="s">
        <v>210</v>
      </c>
      <c r="H101" s="6" t="s">
        <v>137</v>
      </c>
      <c r="I101" s="20" t="s">
        <v>142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83"/>
      <c r="C102" s="4" t="s">
        <v>191</v>
      </c>
      <c r="D102" s="5">
        <v>0</v>
      </c>
      <c r="E102" s="5">
        <v>810</v>
      </c>
      <c r="F102" s="5">
        <f t="shared" si="8"/>
        <v>810</v>
      </c>
      <c r="G102" s="6">
        <v>2228.2247000000002</v>
      </c>
      <c r="H102" s="6" t="s">
        <v>137</v>
      </c>
      <c r="I102" s="20" t="s">
        <v>144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5.5" x14ac:dyDescent="0.25">
      <c r="A103" s="1"/>
      <c r="B103" s="83"/>
      <c r="C103" s="4" t="s">
        <v>146</v>
      </c>
      <c r="D103" s="5">
        <v>0</v>
      </c>
      <c r="E103" s="5">
        <v>5800</v>
      </c>
      <c r="F103" s="5">
        <f t="shared" si="8"/>
        <v>5800</v>
      </c>
      <c r="G103" s="6" t="s">
        <v>204</v>
      </c>
      <c r="H103" s="6" t="s">
        <v>137</v>
      </c>
      <c r="I103" s="20" t="s">
        <v>145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83"/>
      <c r="C104" s="4" t="s">
        <v>148</v>
      </c>
      <c r="D104" s="5">
        <v>0</v>
      </c>
      <c r="E104" s="5">
        <v>3580</v>
      </c>
      <c r="F104" s="5">
        <f t="shared" si="8"/>
        <v>3580</v>
      </c>
      <c r="G104" s="6" t="s">
        <v>203</v>
      </c>
      <c r="H104" s="6" t="s">
        <v>137</v>
      </c>
      <c r="I104" s="20" t="s">
        <v>147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83"/>
      <c r="C105" s="4" t="s">
        <v>150</v>
      </c>
      <c r="D105" s="5">
        <v>0</v>
      </c>
      <c r="E105" s="5">
        <v>2300</v>
      </c>
      <c r="F105" s="5">
        <f t="shared" si="8"/>
        <v>2300</v>
      </c>
      <c r="G105" s="6" t="s">
        <v>192</v>
      </c>
      <c r="H105" s="6" t="s">
        <v>137</v>
      </c>
      <c r="I105" s="20" t="s">
        <v>149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83"/>
      <c r="C106" s="4" t="s">
        <v>152</v>
      </c>
      <c r="D106" s="5">
        <v>0</v>
      </c>
      <c r="E106" s="5">
        <v>1510</v>
      </c>
      <c r="F106" s="5">
        <f t="shared" si="8"/>
        <v>1510</v>
      </c>
      <c r="G106" s="6" t="s">
        <v>193</v>
      </c>
      <c r="H106" s="6" t="s">
        <v>137</v>
      </c>
      <c r="I106" s="20" t="s">
        <v>151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83"/>
      <c r="C107" s="4" t="s">
        <v>154</v>
      </c>
      <c r="D107" s="5">
        <v>0</v>
      </c>
      <c r="E107" s="5">
        <v>770</v>
      </c>
      <c r="F107" s="5">
        <f t="shared" si="8"/>
        <v>770</v>
      </c>
      <c r="G107" s="6" t="s">
        <v>211</v>
      </c>
      <c r="H107" s="6" t="s">
        <v>137</v>
      </c>
      <c r="I107" s="20" t="s">
        <v>153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83"/>
      <c r="C108" s="4" t="s">
        <v>156</v>
      </c>
      <c r="D108" s="5">
        <v>0</v>
      </c>
      <c r="E108" s="5">
        <v>150</v>
      </c>
      <c r="F108" s="5">
        <f t="shared" si="8"/>
        <v>150</v>
      </c>
      <c r="G108" s="6">
        <v>2276.2274000000002</v>
      </c>
      <c r="H108" s="6" t="s">
        <v>137</v>
      </c>
      <c r="I108" s="20" t="s">
        <v>155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5.5" x14ac:dyDescent="0.25">
      <c r="A109" s="1"/>
      <c r="B109" s="84"/>
      <c r="C109" s="28" t="s">
        <v>633</v>
      </c>
      <c r="D109" s="29">
        <v>1400</v>
      </c>
      <c r="E109" s="29">
        <v>2500</v>
      </c>
      <c r="F109" s="29">
        <f t="shared" si="8"/>
        <v>3900</v>
      </c>
      <c r="G109" s="76" t="s">
        <v>636</v>
      </c>
      <c r="H109" s="6" t="s">
        <v>634</v>
      </c>
      <c r="I109" s="20" t="s">
        <v>635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s="16" customFormat="1" ht="15.75" thickBot="1" x14ac:dyDescent="0.3">
      <c r="A110" s="15"/>
      <c r="B110" s="80" t="s">
        <v>15</v>
      </c>
      <c r="C110" s="81"/>
      <c r="D110" s="23">
        <f>SUM(D97:D109)</f>
        <v>1400</v>
      </c>
      <c r="E110" s="23">
        <f>SUM(E97:E109)</f>
        <v>26890</v>
      </c>
      <c r="F110" s="23">
        <f>SUM(F97:F109)</f>
        <v>28290</v>
      </c>
      <c r="G110" s="87"/>
      <c r="H110" s="88"/>
      <c r="I110" s="89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s="16" customFormat="1" ht="30" customHeight="1" thickTop="1" thickBot="1" x14ac:dyDescent="0.3">
      <c r="A111" s="15"/>
      <c r="B111" s="99" t="s">
        <v>158</v>
      </c>
      <c r="C111" s="100"/>
      <c r="D111" s="25">
        <f>SUM(D110,D96,D88,D78,D65,D51,D35,D18)</f>
        <v>39005</v>
      </c>
      <c r="E111" s="25">
        <f>SUM(E110,E96,E88,E78,E65,E51,E35,E18)</f>
        <v>36595</v>
      </c>
      <c r="F111" s="26">
        <f>SUM(F110,F96,F88,F78,F65,F51,F35,F18)</f>
        <v>75600</v>
      </c>
      <c r="G111" s="15"/>
      <c r="H111" s="17"/>
      <c r="I111" s="17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5.75" thickTop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42" t="s">
        <v>205</v>
      </c>
      <c r="C113" s="42"/>
      <c r="D113" s="42"/>
      <c r="E113" s="42"/>
      <c r="F113" s="4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98" t="s">
        <v>602</v>
      </c>
      <c r="C114" s="98"/>
      <c r="D114" s="98"/>
      <c r="E114" s="98"/>
      <c r="F114" s="98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98" t="s">
        <v>603</v>
      </c>
      <c r="C115" s="98"/>
      <c r="D115" s="98"/>
      <c r="E115" s="98"/>
      <c r="F115" s="98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F278" s="1"/>
    </row>
  </sheetData>
  <mergeCells count="34">
    <mergeCell ref="G110:I110"/>
    <mergeCell ref="B4:B17"/>
    <mergeCell ref="B1:I1"/>
    <mergeCell ref="B35:C35"/>
    <mergeCell ref="B51:C51"/>
    <mergeCell ref="B36:B50"/>
    <mergeCell ref="I2:I3"/>
    <mergeCell ref="D2:F2"/>
    <mergeCell ref="B2:B3"/>
    <mergeCell ref="C2:C3"/>
    <mergeCell ref="G2:G3"/>
    <mergeCell ref="H2:H3"/>
    <mergeCell ref="G18:I18"/>
    <mergeCell ref="G51:I51"/>
    <mergeCell ref="G35:I35"/>
    <mergeCell ref="B18:C18"/>
    <mergeCell ref="B97:B109"/>
    <mergeCell ref="B114:F114"/>
    <mergeCell ref="B115:F115"/>
    <mergeCell ref="B110:C110"/>
    <mergeCell ref="B111:C111"/>
    <mergeCell ref="B89:B95"/>
    <mergeCell ref="B96:C96"/>
    <mergeCell ref="B52:B64"/>
    <mergeCell ref="B19:B34"/>
    <mergeCell ref="G96:I96"/>
    <mergeCell ref="G88:I88"/>
    <mergeCell ref="G78:I78"/>
    <mergeCell ref="G65:I65"/>
    <mergeCell ref="B65:C65"/>
    <mergeCell ref="B78:C78"/>
    <mergeCell ref="B79:B87"/>
    <mergeCell ref="B88:C88"/>
    <mergeCell ref="B66:B77"/>
  </mergeCells>
  <phoneticPr fontId="13" type="noConversion"/>
  <printOptions horizontalCentered="1"/>
  <pageMargins left="0.23622047244094491" right="0.23622047244094491" top="0.35433070866141736" bottom="0.19685039370078741" header="0.11811023622047245" footer="0.11811023622047245"/>
  <pageSetup paperSize="9" scale="94" fitToHeight="0" orientation="landscape" r:id="rId1"/>
  <rowBreaks count="3" manualBreakCount="3">
    <brk id="33" min="1" max="8" man="1"/>
    <brk id="65" min="1" max="8" man="1"/>
    <brk id="96" min="1" max="8" man="1"/>
  </rowBreaks>
  <ignoredErrors>
    <ignoredError sqref="F96 F88 F51 F65" formula="1"/>
    <ignoredError sqref="G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705"/>
  <sheetViews>
    <sheetView zoomScaleNormal="100" workbookViewId="0">
      <selection activeCell="F451" sqref="F451"/>
    </sheetView>
  </sheetViews>
  <sheetFormatPr defaultRowHeight="15" x14ac:dyDescent="0.25"/>
  <cols>
    <col min="2" max="2" width="17.7109375" bestFit="1" customWidth="1"/>
    <col min="3" max="3" width="16.42578125" bestFit="1" customWidth="1"/>
    <col min="4" max="4" width="14" bestFit="1" customWidth="1"/>
    <col min="5" max="5" width="20.140625" bestFit="1" customWidth="1"/>
    <col min="6" max="6" width="14" bestFit="1" customWidth="1"/>
    <col min="7" max="8" width="14" customWidth="1"/>
    <col min="10" max="10" width="13.7109375" bestFit="1" customWidth="1"/>
  </cols>
  <sheetData>
    <row r="2" spans="1:10" ht="15.75" thickBot="1" x14ac:dyDescent="0.3">
      <c r="A2" s="46" t="s">
        <v>213</v>
      </c>
      <c r="B2" s="46" t="s">
        <v>214</v>
      </c>
      <c r="C2" s="46" t="s">
        <v>212</v>
      </c>
      <c r="D2" s="46" t="s">
        <v>215</v>
      </c>
      <c r="E2" s="46" t="s">
        <v>215</v>
      </c>
      <c r="F2" s="46" t="s">
        <v>215</v>
      </c>
      <c r="G2" s="46" t="s">
        <v>215</v>
      </c>
      <c r="H2" s="46"/>
      <c r="I2" s="46" t="s">
        <v>216</v>
      </c>
      <c r="J2" s="47" t="s">
        <v>262</v>
      </c>
    </row>
    <row r="3" spans="1:10" x14ac:dyDescent="0.25">
      <c r="A3" s="127" t="s">
        <v>217</v>
      </c>
      <c r="B3" s="123">
        <v>1648</v>
      </c>
      <c r="C3" s="123" t="s">
        <v>16</v>
      </c>
      <c r="D3" s="54" t="s">
        <v>238</v>
      </c>
      <c r="E3" s="49"/>
      <c r="F3" s="49"/>
      <c r="G3" s="49"/>
      <c r="H3" s="49"/>
      <c r="I3" s="50"/>
      <c r="J3" s="129">
        <f>SUM(D4)</f>
        <v>9657</v>
      </c>
    </row>
    <row r="4" spans="1:10" ht="15.75" thickBot="1" x14ac:dyDescent="0.3">
      <c r="A4" s="126"/>
      <c r="B4" s="122"/>
      <c r="C4" s="122"/>
      <c r="D4" s="51">
        <v>9657</v>
      </c>
      <c r="E4" s="51"/>
      <c r="F4" s="51"/>
      <c r="G4" s="51"/>
      <c r="H4" s="51"/>
      <c r="I4" s="52">
        <f>SUM(D4:F4)</f>
        <v>9657</v>
      </c>
      <c r="J4" s="130"/>
    </row>
    <row r="5" spans="1:10" x14ac:dyDescent="0.25">
      <c r="A5" s="127" t="s">
        <v>218</v>
      </c>
      <c r="B5" s="123">
        <v>1779</v>
      </c>
      <c r="C5" s="123" t="s">
        <v>16</v>
      </c>
      <c r="D5" s="54" t="s">
        <v>239</v>
      </c>
      <c r="E5" s="49"/>
      <c r="F5" s="49"/>
      <c r="G5" s="49"/>
      <c r="H5" s="49"/>
      <c r="I5" s="53"/>
      <c r="J5" s="129">
        <f>SUM(D6)</f>
        <v>6439</v>
      </c>
    </row>
    <row r="6" spans="1:10" ht="15.75" thickBot="1" x14ac:dyDescent="0.3">
      <c r="A6" s="126"/>
      <c r="B6" s="122"/>
      <c r="C6" s="122"/>
      <c r="D6" s="51">
        <v>6439</v>
      </c>
      <c r="E6" s="51"/>
      <c r="F6" s="51"/>
      <c r="G6" s="51"/>
      <c r="H6" s="51"/>
      <c r="I6" s="52">
        <f>SUM(D6:F6)</f>
        <v>6439</v>
      </c>
      <c r="J6" s="130"/>
    </row>
    <row r="7" spans="1:10" x14ac:dyDescent="0.25">
      <c r="A7" s="127" t="s">
        <v>219</v>
      </c>
      <c r="B7" s="123">
        <v>1650</v>
      </c>
      <c r="C7" s="123" t="s">
        <v>16</v>
      </c>
      <c r="D7" s="54" t="s">
        <v>240</v>
      </c>
      <c r="E7" s="49"/>
      <c r="F7" s="49"/>
      <c r="G7" s="49"/>
      <c r="H7" s="49"/>
      <c r="I7" s="53"/>
      <c r="J7" s="129">
        <f>SUM(D8)</f>
        <v>1982</v>
      </c>
    </row>
    <row r="8" spans="1:10" ht="15.75" thickBot="1" x14ac:dyDescent="0.3">
      <c r="A8" s="126"/>
      <c r="B8" s="122"/>
      <c r="C8" s="122"/>
      <c r="D8" s="51">
        <v>1982</v>
      </c>
      <c r="E8" s="51"/>
      <c r="F8" s="51"/>
      <c r="G8" s="51"/>
      <c r="H8" s="51"/>
      <c r="I8" s="52">
        <f>SUM(D8:F8)</f>
        <v>1982</v>
      </c>
      <c r="J8" s="130"/>
    </row>
    <row r="9" spans="1:10" x14ac:dyDescent="0.25">
      <c r="A9" s="127" t="s">
        <v>220</v>
      </c>
      <c r="B9" s="123">
        <v>1649</v>
      </c>
      <c r="C9" s="123" t="s">
        <v>16</v>
      </c>
      <c r="D9" s="54" t="s">
        <v>241</v>
      </c>
      <c r="E9" s="49" t="s">
        <v>242</v>
      </c>
      <c r="F9" s="49"/>
      <c r="G9" s="49"/>
      <c r="H9" s="49"/>
      <c r="I9" s="53"/>
      <c r="J9" s="129">
        <f>SUM(D10)</f>
        <v>822</v>
      </c>
    </row>
    <row r="10" spans="1:10" ht="15.75" thickBot="1" x14ac:dyDescent="0.3">
      <c r="A10" s="126"/>
      <c r="B10" s="122"/>
      <c r="C10" s="122"/>
      <c r="D10" s="51">
        <v>822</v>
      </c>
      <c r="E10" s="51">
        <v>1498</v>
      </c>
      <c r="F10" s="51"/>
      <c r="G10" s="51"/>
      <c r="H10" s="51"/>
      <c r="I10" s="52">
        <f>SUM(D10:F10)</f>
        <v>2320</v>
      </c>
      <c r="J10" s="130"/>
    </row>
    <row r="11" spans="1:10" x14ac:dyDescent="0.25">
      <c r="A11" s="127" t="s">
        <v>221</v>
      </c>
      <c r="B11" s="123">
        <v>1642</v>
      </c>
      <c r="C11" s="123" t="s">
        <v>16</v>
      </c>
      <c r="D11" s="54" t="s">
        <v>244</v>
      </c>
      <c r="E11" s="49" t="s">
        <v>245</v>
      </c>
      <c r="F11" s="49"/>
      <c r="G11" s="49"/>
      <c r="H11" s="49"/>
      <c r="I11" s="53"/>
      <c r="J11" s="129">
        <f>SUM(D12)</f>
        <v>2652</v>
      </c>
    </row>
    <row r="12" spans="1:10" ht="15.75" thickBot="1" x14ac:dyDescent="0.3">
      <c r="A12" s="126"/>
      <c r="B12" s="122"/>
      <c r="C12" s="122"/>
      <c r="D12" s="51">
        <v>2652</v>
      </c>
      <c r="E12" s="51">
        <v>17410</v>
      </c>
      <c r="F12" s="51"/>
      <c r="G12" s="51"/>
      <c r="H12" s="51"/>
      <c r="I12" s="52">
        <f>SUM(D12:F12)</f>
        <v>20062</v>
      </c>
      <c r="J12" s="130"/>
    </row>
    <row r="13" spans="1:10" x14ac:dyDescent="0.25">
      <c r="A13" s="127" t="s">
        <v>222</v>
      </c>
      <c r="B13" s="123" t="s">
        <v>243</v>
      </c>
      <c r="C13" s="123" t="s">
        <v>16</v>
      </c>
      <c r="D13" s="54" t="s">
        <v>246</v>
      </c>
      <c r="E13" s="49" t="s">
        <v>247</v>
      </c>
      <c r="F13" s="49"/>
      <c r="G13" s="49"/>
      <c r="H13" s="49"/>
      <c r="I13" s="53"/>
      <c r="J13" s="114">
        <f>SUM(D14,D16,D18,D20,D22,D24,D26,D28)</f>
        <v>7290</v>
      </c>
    </row>
    <row r="14" spans="1:10" x14ac:dyDescent="0.25">
      <c r="A14" s="128"/>
      <c r="B14" s="124"/>
      <c r="C14" s="124"/>
      <c r="D14" s="43">
        <v>80</v>
      </c>
      <c r="E14" s="43">
        <v>1438</v>
      </c>
      <c r="F14" s="43"/>
      <c r="G14" s="43"/>
      <c r="H14" s="43"/>
      <c r="I14" s="45">
        <f>SUM(D14:F14)</f>
        <v>1518</v>
      </c>
      <c r="J14" s="115"/>
    </row>
    <row r="15" spans="1:10" x14ac:dyDescent="0.25">
      <c r="A15" s="128" t="s">
        <v>223</v>
      </c>
      <c r="B15" s="124" t="s">
        <v>248</v>
      </c>
      <c r="C15" s="124" t="s">
        <v>16</v>
      </c>
      <c r="D15" s="55" t="s">
        <v>246</v>
      </c>
      <c r="E15" s="43" t="s">
        <v>249</v>
      </c>
      <c r="F15" s="43"/>
      <c r="G15" s="43"/>
      <c r="H15" s="43"/>
      <c r="I15" s="45"/>
      <c r="J15" s="115"/>
    </row>
    <row r="16" spans="1:10" x14ac:dyDescent="0.25">
      <c r="A16" s="128"/>
      <c r="B16" s="124"/>
      <c r="C16" s="124"/>
      <c r="D16" s="43">
        <v>136</v>
      </c>
      <c r="E16" s="43">
        <v>1635</v>
      </c>
      <c r="F16" s="43"/>
      <c r="G16" s="43"/>
      <c r="H16" s="43"/>
      <c r="I16" s="45">
        <f>SUM(D16:F16)</f>
        <v>1771</v>
      </c>
      <c r="J16" s="115"/>
    </row>
    <row r="17" spans="1:10" x14ac:dyDescent="0.25">
      <c r="A17" s="128" t="s">
        <v>224</v>
      </c>
      <c r="B17" s="124" t="s">
        <v>251</v>
      </c>
      <c r="C17" s="124" t="s">
        <v>16</v>
      </c>
      <c r="D17" s="55" t="s">
        <v>246</v>
      </c>
      <c r="E17" s="43" t="s">
        <v>253</v>
      </c>
      <c r="F17" s="43"/>
      <c r="G17" s="43"/>
      <c r="H17" s="43"/>
      <c r="I17" s="45"/>
      <c r="J17" s="115"/>
    </row>
    <row r="18" spans="1:10" x14ac:dyDescent="0.25">
      <c r="A18" s="128"/>
      <c r="B18" s="124"/>
      <c r="C18" s="124"/>
      <c r="D18" s="43">
        <v>115</v>
      </c>
      <c r="E18" s="43">
        <v>1047</v>
      </c>
      <c r="F18" s="43"/>
      <c r="G18" s="43"/>
      <c r="H18" s="43"/>
      <c r="I18" s="45">
        <f>SUM(D18:F18)</f>
        <v>1162</v>
      </c>
      <c r="J18" s="115"/>
    </row>
    <row r="19" spans="1:10" x14ac:dyDescent="0.25">
      <c r="A19" s="128" t="s">
        <v>225</v>
      </c>
      <c r="B19" s="124" t="s">
        <v>250</v>
      </c>
      <c r="C19" s="124" t="s">
        <v>16</v>
      </c>
      <c r="D19" s="55" t="s">
        <v>246</v>
      </c>
      <c r="E19" s="43"/>
      <c r="F19" s="43"/>
      <c r="G19" s="43"/>
      <c r="H19" s="43"/>
      <c r="I19" s="45"/>
      <c r="J19" s="115"/>
    </row>
    <row r="20" spans="1:10" x14ac:dyDescent="0.25">
      <c r="A20" s="128"/>
      <c r="B20" s="124"/>
      <c r="C20" s="124"/>
      <c r="D20" s="43">
        <v>1629</v>
      </c>
      <c r="E20" s="43"/>
      <c r="F20" s="43"/>
      <c r="G20" s="43"/>
      <c r="H20" s="43"/>
      <c r="I20" s="45">
        <f>SUM(D20:F20)</f>
        <v>1629</v>
      </c>
      <c r="J20" s="115"/>
    </row>
    <row r="21" spans="1:10" x14ac:dyDescent="0.25">
      <c r="A21" s="128" t="s">
        <v>226</v>
      </c>
      <c r="B21" s="124" t="s">
        <v>254</v>
      </c>
      <c r="C21" s="124" t="s">
        <v>16</v>
      </c>
      <c r="D21" s="55" t="s">
        <v>246</v>
      </c>
      <c r="E21" s="43" t="s">
        <v>253</v>
      </c>
      <c r="F21" s="43"/>
      <c r="G21" s="43"/>
      <c r="H21" s="43"/>
      <c r="I21" s="45"/>
      <c r="J21" s="115"/>
    </row>
    <row r="22" spans="1:10" x14ac:dyDescent="0.25">
      <c r="A22" s="128"/>
      <c r="B22" s="124"/>
      <c r="C22" s="124"/>
      <c r="D22" s="43">
        <v>863</v>
      </c>
      <c r="E22" s="43">
        <v>1040</v>
      </c>
      <c r="F22" s="43"/>
      <c r="G22" s="43"/>
      <c r="H22" s="43"/>
      <c r="I22" s="45">
        <f>SUM(D22:F22)</f>
        <v>1903</v>
      </c>
      <c r="J22" s="115"/>
    </row>
    <row r="23" spans="1:10" x14ac:dyDescent="0.25">
      <c r="A23" s="128" t="s">
        <v>227</v>
      </c>
      <c r="B23" s="124" t="s">
        <v>255</v>
      </c>
      <c r="C23" s="124" t="s">
        <v>16</v>
      </c>
      <c r="D23" s="55" t="s">
        <v>246</v>
      </c>
      <c r="E23" s="43" t="s">
        <v>242</v>
      </c>
      <c r="F23" s="43"/>
      <c r="G23" s="43"/>
      <c r="H23" s="43"/>
      <c r="I23" s="45"/>
      <c r="J23" s="115"/>
    </row>
    <row r="24" spans="1:10" x14ac:dyDescent="0.25">
      <c r="A24" s="128"/>
      <c r="B24" s="124"/>
      <c r="C24" s="124"/>
      <c r="D24" s="43">
        <v>3104</v>
      </c>
      <c r="E24" s="43">
        <v>15023</v>
      </c>
      <c r="F24" s="43"/>
      <c r="G24" s="43"/>
      <c r="H24" s="43"/>
      <c r="I24" s="45">
        <f>SUM(D24:F24)</f>
        <v>18127</v>
      </c>
      <c r="J24" s="115"/>
    </row>
    <row r="25" spans="1:10" x14ac:dyDescent="0.25">
      <c r="A25" s="128" t="s">
        <v>228</v>
      </c>
      <c r="B25" s="124" t="s">
        <v>256</v>
      </c>
      <c r="C25" s="124" t="s">
        <v>16</v>
      </c>
      <c r="D25" s="55" t="s">
        <v>246</v>
      </c>
      <c r="E25" s="43" t="s">
        <v>257</v>
      </c>
      <c r="F25" s="43"/>
      <c r="G25" s="43"/>
      <c r="H25" s="43"/>
      <c r="I25" s="45"/>
      <c r="J25" s="115"/>
    </row>
    <row r="26" spans="1:10" x14ac:dyDescent="0.25">
      <c r="A26" s="128"/>
      <c r="B26" s="124"/>
      <c r="C26" s="124"/>
      <c r="D26" s="43">
        <v>1190</v>
      </c>
      <c r="E26" s="43">
        <v>3766</v>
      </c>
      <c r="F26" s="43"/>
      <c r="G26" s="43"/>
      <c r="H26" s="43"/>
      <c r="I26" s="45">
        <f>SUM(D26:F26)</f>
        <v>4956</v>
      </c>
      <c r="J26" s="115"/>
    </row>
    <row r="27" spans="1:10" x14ac:dyDescent="0.25">
      <c r="A27" s="128" t="s">
        <v>229</v>
      </c>
      <c r="B27" s="124" t="s">
        <v>258</v>
      </c>
      <c r="C27" s="124" t="s">
        <v>16</v>
      </c>
      <c r="D27" s="55" t="s">
        <v>246</v>
      </c>
      <c r="E27" s="43"/>
      <c r="F27" s="43"/>
      <c r="G27" s="43"/>
      <c r="H27" s="43"/>
      <c r="I27" s="45"/>
      <c r="J27" s="115"/>
    </row>
    <row r="28" spans="1:10" ht="15.75" thickBot="1" x14ac:dyDescent="0.3">
      <c r="A28" s="126"/>
      <c r="B28" s="122"/>
      <c r="C28" s="122"/>
      <c r="D28" s="51">
        <v>173</v>
      </c>
      <c r="E28" s="51"/>
      <c r="F28" s="51"/>
      <c r="G28" s="51"/>
      <c r="H28" s="51"/>
      <c r="I28" s="52">
        <f>SUM(D28:F28)</f>
        <v>173</v>
      </c>
      <c r="J28" s="116"/>
    </row>
    <row r="29" spans="1:10" x14ac:dyDescent="0.25">
      <c r="A29" s="127" t="s">
        <v>230</v>
      </c>
      <c r="B29" s="123" t="s">
        <v>24</v>
      </c>
      <c r="C29" s="123" t="s">
        <v>16</v>
      </c>
      <c r="D29" s="54" t="s">
        <v>252</v>
      </c>
      <c r="E29" s="49" t="s">
        <v>253</v>
      </c>
      <c r="F29" s="49"/>
      <c r="G29" s="49"/>
      <c r="H29" s="49"/>
      <c r="I29" s="53"/>
      <c r="J29" s="114">
        <f>SUM(D30)</f>
        <v>242</v>
      </c>
    </row>
    <row r="30" spans="1:10" ht="15.75" thickBot="1" x14ac:dyDescent="0.3">
      <c r="A30" s="126"/>
      <c r="B30" s="122"/>
      <c r="C30" s="122"/>
      <c r="D30" s="51">
        <v>242</v>
      </c>
      <c r="E30" s="51">
        <v>485</v>
      </c>
      <c r="F30" s="51"/>
      <c r="G30" s="51"/>
      <c r="H30" s="51"/>
      <c r="I30" s="52">
        <f>SUM(D30:F30)</f>
        <v>727</v>
      </c>
      <c r="J30" s="116"/>
    </row>
    <row r="31" spans="1:10" x14ac:dyDescent="0.25">
      <c r="A31" s="127" t="s">
        <v>231</v>
      </c>
      <c r="B31" s="123" t="s">
        <v>161</v>
      </c>
      <c r="C31" s="123" t="s">
        <v>16</v>
      </c>
      <c r="D31" s="54" t="s">
        <v>259</v>
      </c>
      <c r="E31" s="49"/>
      <c r="F31" s="49"/>
      <c r="G31" s="49"/>
      <c r="H31" s="49"/>
      <c r="I31" s="53"/>
      <c r="J31" s="114">
        <f>SUM(D32)</f>
        <v>800</v>
      </c>
    </row>
    <row r="32" spans="1:10" ht="15.75" thickBot="1" x14ac:dyDescent="0.3">
      <c r="A32" s="126"/>
      <c r="B32" s="122"/>
      <c r="C32" s="122"/>
      <c r="D32" s="51">
        <v>800</v>
      </c>
      <c r="E32" s="51"/>
      <c r="F32" s="51"/>
      <c r="G32" s="51"/>
      <c r="H32" s="51"/>
      <c r="I32" s="52">
        <f>SUM(D32:F32)</f>
        <v>800</v>
      </c>
      <c r="J32" s="116"/>
    </row>
    <row r="33" spans="1:10" x14ac:dyDescent="0.25">
      <c r="A33" s="127" t="s">
        <v>232</v>
      </c>
      <c r="B33" s="123">
        <v>1647</v>
      </c>
      <c r="C33" s="123" t="s">
        <v>16</v>
      </c>
      <c r="D33" s="54" t="s">
        <v>260</v>
      </c>
      <c r="E33" s="49" t="s">
        <v>261</v>
      </c>
      <c r="F33" s="49" t="s">
        <v>245</v>
      </c>
      <c r="G33" s="49"/>
      <c r="H33" s="49"/>
      <c r="I33" s="53"/>
      <c r="J33" s="114">
        <f>SUM(D34)</f>
        <v>1110</v>
      </c>
    </row>
    <row r="34" spans="1:10" ht="15.75" thickBot="1" x14ac:dyDescent="0.3">
      <c r="A34" s="126"/>
      <c r="B34" s="122"/>
      <c r="C34" s="122"/>
      <c r="D34" s="51">
        <v>1110</v>
      </c>
      <c r="E34" s="51">
        <v>9260</v>
      </c>
      <c r="F34" s="51">
        <v>11199</v>
      </c>
      <c r="G34" s="51"/>
      <c r="H34" s="51"/>
      <c r="I34" s="52">
        <f>SUM(D34:F34)</f>
        <v>21569</v>
      </c>
      <c r="J34" s="116"/>
    </row>
    <row r="35" spans="1:10" x14ac:dyDescent="0.25">
      <c r="A35" s="127" t="s">
        <v>233</v>
      </c>
      <c r="B35" s="123">
        <v>1654</v>
      </c>
      <c r="C35" s="123" t="s">
        <v>16</v>
      </c>
      <c r="D35" s="54" t="s">
        <v>261</v>
      </c>
      <c r="E35" s="49"/>
      <c r="F35" s="49"/>
      <c r="G35" s="49"/>
      <c r="H35" s="49"/>
      <c r="I35" s="53"/>
      <c r="J35" s="114">
        <f>SUM(D36,E34)</f>
        <v>10159</v>
      </c>
    </row>
    <row r="36" spans="1:10" ht="15.75" thickBot="1" x14ac:dyDescent="0.3">
      <c r="A36" s="126"/>
      <c r="B36" s="122"/>
      <c r="C36" s="122"/>
      <c r="D36" s="51">
        <v>899</v>
      </c>
      <c r="E36" s="51"/>
      <c r="F36" s="51"/>
      <c r="G36" s="51"/>
      <c r="H36" s="51"/>
      <c r="I36" s="52">
        <f>SUM(D36:F36)</f>
        <v>899</v>
      </c>
      <c r="J36" s="116"/>
    </row>
    <row r="37" spans="1:10" x14ac:dyDescent="0.25">
      <c r="A37" s="127" t="s">
        <v>234</v>
      </c>
      <c r="B37" s="123">
        <v>747</v>
      </c>
      <c r="C37" s="123" t="s">
        <v>263</v>
      </c>
      <c r="D37" s="54" t="s">
        <v>274</v>
      </c>
      <c r="E37" s="49"/>
      <c r="F37" s="49"/>
      <c r="G37" s="49"/>
      <c r="H37" s="49"/>
      <c r="I37" s="53"/>
      <c r="J37" s="114">
        <f>SUM(D38,D40)</f>
        <v>4409</v>
      </c>
    </row>
    <row r="38" spans="1:10" x14ac:dyDescent="0.25">
      <c r="A38" s="128"/>
      <c r="B38" s="124"/>
      <c r="C38" s="124"/>
      <c r="D38" s="43">
        <v>1579</v>
      </c>
      <c r="E38" s="43"/>
      <c r="F38" s="43"/>
      <c r="G38" s="43"/>
      <c r="H38" s="43"/>
      <c r="I38" s="45"/>
      <c r="J38" s="115"/>
    </row>
    <row r="39" spans="1:10" x14ac:dyDescent="0.25">
      <c r="A39" s="128" t="s">
        <v>235</v>
      </c>
      <c r="B39" s="124">
        <v>690</v>
      </c>
      <c r="C39" s="124" t="s">
        <v>263</v>
      </c>
      <c r="D39" s="55" t="s">
        <v>274</v>
      </c>
      <c r="E39" s="43" t="s">
        <v>275</v>
      </c>
      <c r="F39" s="43" t="s">
        <v>277</v>
      </c>
      <c r="G39" s="43" t="s">
        <v>242</v>
      </c>
      <c r="H39" s="43"/>
      <c r="I39" s="45"/>
      <c r="J39" s="115"/>
    </row>
    <row r="40" spans="1:10" ht="15.75" thickBot="1" x14ac:dyDescent="0.3">
      <c r="A40" s="126"/>
      <c r="B40" s="122"/>
      <c r="C40" s="122"/>
      <c r="D40" s="51">
        <v>2830</v>
      </c>
      <c r="E40" s="51">
        <v>10753</v>
      </c>
      <c r="F40" s="51">
        <v>6416</v>
      </c>
      <c r="G40" s="51">
        <v>14140</v>
      </c>
      <c r="H40" s="51"/>
      <c r="I40" s="52">
        <f>SUM(D40:G40)</f>
        <v>34139</v>
      </c>
      <c r="J40" s="116"/>
    </row>
    <row r="41" spans="1:10" x14ac:dyDescent="0.25">
      <c r="A41" s="127" t="s">
        <v>236</v>
      </c>
      <c r="B41" s="123">
        <v>777</v>
      </c>
      <c r="C41" s="123" t="s">
        <v>263</v>
      </c>
      <c r="D41" s="54" t="s">
        <v>278</v>
      </c>
      <c r="E41" s="49"/>
      <c r="F41" s="49"/>
      <c r="G41" s="49"/>
      <c r="H41" s="49"/>
      <c r="I41" s="53"/>
      <c r="J41" s="114">
        <f>SUM(D42)</f>
        <v>1453</v>
      </c>
    </row>
    <row r="42" spans="1:10" ht="15.75" thickBot="1" x14ac:dyDescent="0.3">
      <c r="A42" s="126"/>
      <c r="B42" s="122"/>
      <c r="C42" s="122"/>
      <c r="D42" s="51">
        <v>1453</v>
      </c>
      <c r="E42" s="51"/>
      <c r="F42" s="51"/>
      <c r="G42" s="51"/>
      <c r="H42" s="51"/>
      <c r="I42" s="52">
        <f>SUM(D42:G42)</f>
        <v>1453</v>
      </c>
      <c r="J42" s="116"/>
    </row>
    <row r="43" spans="1:10" x14ac:dyDescent="0.25">
      <c r="A43" s="127" t="s">
        <v>237</v>
      </c>
      <c r="B43" s="123">
        <v>742</v>
      </c>
      <c r="C43" s="123" t="s">
        <v>263</v>
      </c>
      <c r="D43" s="54" t="s">
        <v>279</v>
      </c>
      <c r="E43" s="50"/>
      <c r="F43" s="50"/>
      <c r="G43" s="50"/>
      <c r="H43" s="50"/>
      <c r="I43" s="53"/>
      <c r="J43" s="114">
        <f>SUM(D44)</f>
        <v>1165</v>
      </c>
    </row>
    <row r="44" spans="1:10" ht="15.75" thickBot="1" x14ac:dyDescent="0.3">
      <c r="A44" s="126"/>
      <c r="B44" s="122"/>
      <c r="C44" s="122"/>
      <c r="D44" s="51">
        <v>1165</v>
      </c>
      <c r="E44" s="58"/>
      <c r="F44" s="58"/>
      <c r="G44" s="58"/>
      <c r="H44" s="58"/>
      <c r="I44" s="52">
        <f>SUM(D44:G44)</f>
        <v>1165</v>
      </c>
      <c r="J44" s="116"/>
    </row>
    <row r="45" spans="1:10" x14ac:dyDescent="0.25">
      <c r="A45" s="127" t="s">
        <v>264</v>
      </c>
      <c r="B45" s="123">
        <v>689</v>
      </c>
      <c r="C45" s="123" t="s">
        <v>263</v>
      </c>
      <c r="D45" s="54" t="s">
        <v>280</v>
      </c>
      <c r="E45" s="49"/>
      <c r="F45" s="50"/>
      <c r="G45" s="50"/>
      <c r="H45" s="50"/>
      <c r="I45" s="53"/>
      <c r="J45" s="114">
        <f>SUM(D46,D48,D50)</f>
        <v>5797</v>
      </c>
    </row>
    <row r="46" spans="1:10" x14ac:dyDescent="0.25">
      <c r="A46" s="128"/>
      <c r="B46" s="124"/>
      <c r="C46" s="124"/>
      <c r="D46" s="43">
        <v>2410</v>
      </c>
      <c r="E46" s="43"/>
      <c r="F46" s="44"/>
      <c r="G46" s="44"/>
      <c r="H46" s="44"/>
      <c r="I46" s="45">
        <f>SUM(D46:G46)</f>
        <v>2410</v>
      </c>
      <c r="J46" s="115"/>
    </row>
    <row r="47" spans="1:10" x14ac:dyDescent="0.25">
      <c r="A47" s="128" t="s">
        <v>265</v>
      </c>
      <c r="B47" s="124">
        <v>694</v>
      </c>
      <c r="C47" s="124" t="s">
        <v>263</v>
      </c>
      <c r="D47" s="56" t="s">
        <v>280</v>
      </c>
      <c r="E47" s="43"/>
      <c r="F47" s="44"/>
      <c r="G47" s="44"/>
      <c r="H47" s="44"/>
      <c r="I47" s="45"/>
      <c r="J47" s="115"/>
    </row>
    <row r="48" spans="1:10" x14ac:dyDescent="0.25">
      <c r="A48" s="128"/>
      <c r="B48" s="124"/>
      <c r="C48" s="124"/>
      <c r="D48" s="43">
        <v>2780</v>
      </c>
      <c r="E48" s="43"/>
      <c r="F48" s="44"/>
      <c r="G48" s="44"/>
      <c r="H48" s="44"/>
      <c r="I48" s="45">
        <f>SUM(D48:G48)</f>
        <v>2780</v>
      </c>
      <c r="J48" s="115"/>
    </row>
    <row r="49" spans="1:10" x14ac:dyDescent="0.25">
      <c r="A49" s="128" t="s">
        <v>266</v>
      </c>
      <c r="B49" s="124">
        <v>748</v>
      </c>
      <c r="C49" s="124" t="s">
        <v>263</v>
      </c>
      <c r="D49" s="56" t="s">
        <v>280</v>
      </c>
      <c r="E49" s="43" t="s">
        <v>257</v>
      </c>
      <c r="F49" s="44"/>
      <c r="G49" s="44"/>
      <c r="H49" s="44"/>
      <c r="I49" s="45"/>
      <c r="J49" s="115"/>
    </row>
    <row r="50" spans="1:10" ht="15.75" thickBot="1" x14ac:dyDescent="0.3">
      <c r="A50" s="126"/>
      <c r="B50" s="122"/>
      <c r="C50" s="122"/>
      <c r="D50" s="51">
        <v>607</v>
      </c>
      <c r="E50" s="51">
        <v>583</v>
      </c>
      <c r="F50" s="58"/>
      <c r="G50" s="58"/>
      <c r="H50" s="58"/>
      <c r="I50" s="52">
        <f>SUM(D50:G50)</f>
        <v>1190</v>
      </c>
      <c r="J50" s="116"/>
    </row>
    <row r="51" spans="1:10" x14ac:dyDescent="0.25">
      <c r="A51" s="127" t="s">
        <v>267</v>
      </c>
      <c r="B51" s="123">
        <v>780</v>
      </c>
      <c r="C51" s="123" t="s">
        <v>263</v>
      </c>
      <c r="D51" s="54" t="s">
        <v>281</v>
      </c>
      <c r="E51" s="49"/>
      <c r="F51" s="50"/>
      <c r="G51" s="50"/>
      <c r="H51" s="50"/>
      <c r="I51" s="53"/>
      <c r="J51" s="114">
        <f>SUM(D52,D54,D56,D58,D60,D62,D64,D66,D68)</f>
        <v>9842</v>
      </c>
    </row>
    <row r="52" spans="1:10" x14ac:dyDescent="0.25">
      <c r="A52" s="128"/>
      <c r="B52" s="124"/>
      <c r="C52" s="124"/>
      <c r="D52" s="43">
        <v>2172</v>
      </c>
      <c r="E52" s="43"/>
      <c r="F52" s="44"/>
      <c r="G52" s="44"/>
      <c r="H52" s="44"/>
      <c r="I52" s="45">
        <f>SUM(D52:G52)</f>
        <v>2172</v>
      </c>
      <c r="J52" s="115"/>
    </row>
    <row r="53" spans="1:10" x14ac:dyDescent="0.25">
      <c r="A53" s="128" t="s">
        <v>268</v>
      </c>
      <c r="B53" s="124">
        <v>755</v>
      </c>
      <c r="C53" s="124" t="s">
        <v>263</v>
      </c>
      <c r="D53" s="56" t="s">
        <v>281</v>
      </c>
      <c r="E53" s="43"/>
      <c r="F53" s="44"/>
      <c r="G53" s="44"/>
      <c r="H53" s="44"/>
      <c r="I53" s="45"/>
      <c r="J53" s="115"/>
    </row>
    <row r="54" spans="1:10" x14ac:dyDescent="0.25">
      <c r="A54" s="128"/>
      <c r="B54" s="124"/>
      <c r="C54" s="124"/>
      <c r="D54" s="43">
        <v>586</v>
      </c>
      <c r="E54" s="43"/>
      <c r="F54" s="44"/>
      <c r="G54" s="44"/>
      <c r="H54" s="44"/>
      <c r="I54" s="45">
        <f>SUM(D54:G54)</f>
        <v>586</v>
      </c>
      <c r="J54" s="115"/>
    </row>
    <row r="55" spans="1:10" x14ac:dyDescent="0.25">
      <c r="A55" s="128" t="s">
        <v>269</v>
      </c>
      <c r="B55" s="124">
        <v>692</v>
      </c>
      <c r="C55" s="124" t="s">
        <v>263</v>
      </c>
      <c r="D55" s="56" t="s">
        <v>281</v>
      </c>
      <c r="E55" s="43"/>
      <c r="F55" s="44"/>
      <c r="G55" s="44"/>
      <c r="H55" s="44"/>
      <c r="I55" s="45"/>
      <c r="J55" s="115"/>
    </row>
    <row r="56" spans="1:10" x14ac:dyDescent="0.25">
      <c r="A56" s="128"/>
      <c r="B56" s="124"/>
      <c r="C56" s="124"/>
      <c r="D56" s="43">
        <v>3741</v>
      </c>
      <c r="E56" s="43"/>
      <c r="F56" s="44"/>
      <c r="G56" s="44"/>
      <c r="H56" s="44"/>
      <c r="I56" s="45">
        <f>SUM(D56:G56)</f>
        <v>3741</v>
      </c>
      <c r="J56" s="115"/>
    </row>
    <row r="57" spans="1:10" x14ac:dyDescent="0.25">
      <c r="A57" s="128" t="s">
        <v>270</v>
      </c>
      <c r="B57" s="124">
        <v>776</v>
      </c>
      <c r="C57" s="124" t="s">
        <v>263</v>
      </c>
      <c r="D57" s="56" t="s">
        <v>281</v>
      </c>
      <c r="E57" s="43"/>
      <c r="F57" s="44"/>
      <c r="G57" s="44"/>
      <c r="H57" s="44"/>
      <c r="I57" s="45"/>
      <c r="J57" s="115"/>
    </row>
    <row r="58" spans="1:10" x14ac:dyDescent="0.25">
      <c r="A58" s="128"/>
      <c r="B58" s="124"/>
      <c r="C58" s="124"/>
      <c r="D58" s="43">
        <v>802</v>
      </c>
      <c r="E58" s="43"/>
      <c r="F58" s="44"/>
      <c r="G58" s="44"/>
      <c r="H58" s="44"/>
      <c r="I58" s="45">
        <f>SUM(D58:G58)</f>
        <v>802</v>
      </c>
      <c r="J58" s="115"/>
    </row>
    <row r="59" spans="1:10" x14ac:dyDescent="0.25">
      <c r="A59" s="128" t="s">
        <v>271</v>
      </c>
      <c r="B59" s="124">
        <v>696</v>
      </c>
      <c r="C59" s="124" t="s">
        <v>263</v>
      </c>
      <c r="D59" s="56" t="s">
        <v>281</v>
      </c>
      <c r="E59" s="43"/>
      <c r="F59" s="44"/>
      <c r="G59" s="44"/>
      <c r="H59" s="44"/>
      <c r="I59" s="45"/>
      <c r="J59" s="115"/>
    </row>
    <row r="60" spans="1:10" x14ac:dyDescent="0.25">
      <c r="A60" s="128"/>
      <c r="B60" s="124"/>
      <c r="C60" s="124"/>
      <c r="D60" s="43">
        <v>1068</v>
      </c>
      <c r="E60" s="43"/>
      <c r="F60" s="44"/>
      <c r="G60" s="44"/>
      <c r="H60" s="44"/>
      <c r="I60" s="45">
        <f>SUM(D60:G60)</f>
        <v>1068</v>
      </c>
      <c r="J60" s="115"/>
    </row>
    <row r="61" spans="1:10" x14ac:dyDescent="0.25">
      <c r="A61" s="128" t="s">
        <v>272</v>
      </c>
      <c r="B61" s="124">
        <v>695</v>
      </c>
      <c r="C61" s="124" t="s">
        <v>263</v>
      </c>
      <c r="D61" s="56" t="s">
        <v>281</v>
      </c>
      <c r="E61" s="43"/>
      <c r="F61" s="44"/>
      <c r="G61" s="44"/>
      <c r="H61" s="44"/>
      <c r="I61" s="45"/>
      <c r="J61" s="115"/>
    </row>
    <row r="62" spans="1:10" x14ac:dyDescent="0.25">
      <c r="A62" s="128"/>
      <c r="B62" s="124"/>
      <c r="C62" s="124"/>
      <c r="D62" s="43">
        <v>1115</v>
      </c>
      <c r="E62" s="43"/>
      <c r="F62" s="44"/>
      <c r="G62" s="44"/>
      <c r="H62" s="44"/>
      <c r="I62" s="45">
        <f>SUM(D62:G62)</f>
        <v>1115</v>
      </c>
      <c r="J62" s="115"/>
    </row>
    <row r="63" spans="1:10" x14ac:dyDescent="0.25">
      <c r="A63" s="128" t="s">
        <v>273</v>
      </c>
      <c r="B63" s="124" t="s">
        <v>284</v>
      </c>
      <c r="C63" s="124" t="s">
        <v>263</v>
      </c>
      <c r="D63" s="56" t="s">
        <v>281</v>
      </c>
      <c r="E63" s="43" t="s">
        <v>253</v>
      </c>
      <c r="F63" s="44"/>
      <c r="G63" s="44"/>
      <c r="H63" s="44"/>
      <c r="I63" s="45"/>
      <c r="J63" s="115"/>
    </row>
    <row r="64" spans="1:10" x14ac:dyDescent="0.25">
      <c r="A64" s="128"/>
      <c r="B64" s="124"/>
      <c r="C64" s="124"/>
      <c r="D64" s="43">
        <v>118</v>
      </c>
      <c r="E64" s="43">
        <v>548</v>
      </c>
      <c r="F64" s="44"/>
      <c r="G64" s="44"/>
      <c r="H64" s="44"/>
      <c r="I64" s="45">
        <f>SUM(D64:G64)</f>
        <v>666</v>
      </c>
      <c r="J64" s="115"/>
    </row>
    <row r="65" spans="1:10" x14ac:dyDescent="0.25">
      <c r="A65" s="128" t="s">
        <v>287</v>
      </c>
      <c r="B65" s="124" t="s">
        <v>286</v>
      </c>
      <c r="C65" s="124" t="s">
        <v>263</v>
      </c>
      <c r="D65" s="56" t="s">
        <v>281</v>
      </c>
      <c r="E65" s="43" t="s">
        <v>253</v>
      </c>
      <c r="F65" s="44"/>
      <c r="G65" s="44"/>
      <c r="H65" s="44"/>
      <c r="I65" s="45"/>
      <c r="J65" s="115"/>
    </row>
    <row r="66" spans="1:10" x14ac:dyDescent="0.25">
      <c r="A66" s="128"/>
      <c r="B66" s="124"/>
      <c r="C66" s="124"/>
      <c r="D66" s="43">
        <v>193</v>
      </c>
      <c r="E66" s="43">
        <v>823</v>
      </c>
      <c r="F66" s="44"/>
      <c r="G66" s="44"/>
      <c r="H66" s="44"/>
      <c r="I66" s="45">
        <f>SUM(D66:G66)</f>
        <v>1016</v>
      </c>
      <c r="J66" s="115"/>
    </row>
    <row r="67" spans="1:10" x14ac:dyDescent="0.25">
      <c r="A67" s="128" t="s">
        <v>288</v>
      </c>
      <c r="B67" s="124" t="s">
        <v>285</v>
      </c>
      <c r="C67" s="124" t="s">
        <v>263</v>
      </c>
      <c r="D67" s="56" t="s">
        <v>281</v>
      </c>
      <c r="E67" s="43" t="s">
        <v>253</v>
      </c>
      <c r="F67" s="44"/>
      <c r="G67" s="44"/>
      <c r="H67" s="44"/>
      <c r="I67" s="45"/>
      <c r="J67" s="115"/>
    </row>
    <row r="68" spans="1:10" ht="15.75" thickBot="1" x14ac:dyDescent="0.3">
      <c r="A68" s="126"/>
      <c r="B68" s="122"/>
      <c r="C68" s="122"/>
      <c r="D68" s="51">
        <v>47</v>
      </c>
      <c r="E68" s="51">
        <v>1303</v>
      </c>
      <c r="F68" s="58"/>
      <c r="G68" s="58"/>
      <c r="H68" s="58"/>
      <c r="I68" s="52">
        <f>SUM(D68:G68)</f>
        <v>1350</v>
      </c>
      <c r="J68" s="116"/>
    </row>
    <row r="69" spans="1:10" x14ac:dyDescent="0.25">
      <c r="A69" s="127" t="s">
        <v>289</v>
      </c>
      <c r="B69" s="123">
        <v>685</v>
      </c>
      <c r="C69" s="123" t="s">
        <v>263</v>
      </c>
      <c r="D69" s="54" t="s">
        <v>282</v>
      </c>
      <c r="E69" s="49"/>
      <c r="F69" s="50"/>
      <c r="G69" s="50"/>
      <c r="H69" s="50"/>
      <c r="I69" s="53"/>
      <c r="J69" s="114">
        <f>SUM(D70,D72,D74,D76)</f>
        <v>11974</v>
      </c>
    </row>
    <row r="70" spans="1:10" x14ac:dyDescent="0.25">
      <c r="A70" s="128"/>
      <c r="B70" s="124"/>
      <c r="C70" s="124"/>
      <c r="D70" s="43">
        <v>8085</v>
      </c>
      <c r="E70" s="43"/>
      <c r="F70" s="44"/>
      <c r="G70" s="44"/>
      <c r="H70" s="44"/>
      <c r="I70" s="45">
        <f>SUM(D70:G70)</f>
        <v>8085</v>
      </c>
      <c r="J70" s="115"/>
    </row>
    <row r="71" spans="1:10" x14ac:dyDescent="0.25">
      <c r="A71" s="128" t="s">
        <v>290</v>
      </c>
      <c r="B71" s="124" t="s">
        <v>423</v>
      </c>
      <c r="C71" s="124" t="s">
        <v>263</v>
      </c>
      <c r="D71" s="56" t="s">
        <v>282</v>
      </c>
      <c r="E71" s="43" t="s">
        <v>253</v>
      </c>
      <c r="F71" s="44"/>
      <c r="G71" s="44"/>
      <c r="H71" s="44"/>
      <c r="I71" s="45"/>
      <c r="J71" s="115"/>
    </row>
    <row r="72" spans="1:10" x14ac:dyDescent="0.25">
      <c r="A72" s="128"/>
      <c r="B72" s="124"/>
      <c r="C72" s="124"/>
      <c r="D72" s="43">
        <v>289</v>
      </c>
      <c r="E72" s="43"/>
      <c r="F72" s="44"/>
      <c r="G72" s="44"/>
      <c r="H72" s="44"/>
      <c r="I72" s="45">
        <f>SUM(D72:G72)</f>
        <v>289</v>
      </c>
      <c r="J72" s="115"/>
    </row>
    <row r="73" spans="1:10" x14ac:dyDescent="0.25">
      <c r="A73" s="128" t="s">
        <v>291</v>
      </c>
      <c r="B73" s="124">
        <v>687</v>
      </c>
      <c r="C73" s="124" t="s">
        <v>263</v>
      </c>
      <c r="D73" s="56" t="s">
        <v>282</v>
      </c>
      <c r="E73" s="43"/>
      <c r="F73" s="44"/>
      <c r="G73" s="44"/>
      <c r="H73" s="44"/>
      <c r="I73" s="45"/>
      <c r="J73" s="115"/>
    </row>
    <row r="74" spans="1:10" x14ac:dyDescent="0.25">
      <c r="A74" s="128"/>
      <c r="B74" s="124"/>
      <c r="C74" s="124"/>
      <c r="D74" s="43">
        <v>2690</v>
      </c>
      <c r="E74" s="43"/>
      <c r="F74" s="44"/>
      <c r="G74" s="44"/>
      <c r="H74" s="44"/>
      <c r="I74" s="45">
        <f>SUM(D74:G74)</f>
        <v>2690</v>
      </c>
      <c r="J74" s="115"/>
    </row>
    <row r="75" spans="1:10" x14ac:dyDescent="0.25">
      <c r="A75" s="128" t="s">
        <v>292</v>
      </c>
      <c r="B75" s="124">
        <v>738</v>
      </c>
      <c r="C75" s="124" t="s">
        <v>263</v>
      </c>
      <c r="D75" s="56" t="s">
        <v>282</v>
      </c>
      <c r="E75" s="43"/>
      <c r="F75" s="44"/>
      <c r="G75" s="44"/>
      <c r="H75" s="44"/>
      <c r="I75" s="45"/>
      <c r="J75" s="115"/>
    </row>
    <row r="76" spans="1:10" ht="15.75" thickBot="1" x14ac:dyDescent="0.3">
      <c r="A76" s="126"/>
      <c r="B76" s="122"/>
      <c r="C76" s="122"/>
      <c r="D76" s="51">
        <v>910</v>
      </c>
      <c r="E76" s="51"/>
      <c r="F76" s="58"/>
      <c r="G76" s="58"/>
      <c r="H76" s="58"/>
      <c r="I76" s="52">
        <f>SUM(D76:G76)</f>
        <v>910</v>
      </c>
      <c r="J76" s="116"/>
    </row>
    <row r="77" spans="1:10" x14ac:dyDescent="0.25">
      <c r="A77" s="127" t="s">
        <v>293</v>
      </c>
      <c r="B77" s="123">
        <v>771</v>
      </c>
      <c r="C77" s="123" t="s">
        <v>263</v>
      </c>
      <c r="D77" s="54" t="s">
        <v>283</v>
      </c>
      <c r="E77" s="49" t="s">
        <v>257</v>
      </c>
      <c r="F77" s="50"/>
      <c r="G77" s="50"/>
      <c r="H77" s="50"/>
      <c r="I77" s="53"/>
      <c r="J77" s="114">
        <f>SUM(D78)</f>
        <v>3237</v>
      </c>
    </row>
    <row r="78" spans="1:10" ht="15.75" thickBot="1" x14ac:dyDescent="0.3">
      <c r="A78" s="126"/>
      <c r="B78" s="122"/>
      <c r="C78" s="122"/>
      <c r="D78" s="51">
        <v>3237</v>
      </c>
      <c r="E78" s="51">
        <v>1647</v>
      </c>
      <c r="F78" s="58"/>
      <c r="G78" s="58"/>
      <c r="H78" s="58"/>
      <c r="I78" s="52">
        <f>SUM(D78:G78)</f>
        <v>4884</v>
      </c>
      <c r="J78" s="116"/>
    </row>
    <row r="79" spans="1:10" x14ac:dyDescent="0.25">
      <c r="A79" s="127" t="s">
        <v>294</v>
      </c>
      <c r="B79" s="123" t="s">
        <v>424</v>
      </c>
      <c r="C79" s="123" t="s">
        <v>263</v>
      </c>
      <c r="D79" s="54" t="s">
        <v>275</v>
      </c>
      <c r="E79" s="49"/>
      <c r="F79" s="50"/>
      <c r="G79" s="50"/>
      <c r="H79" s="50"/>
      <c r="I79" s="53"/>
      <c r="J79" s="114">
        <f>SUM(D80,D82,D84,D86,D88,D90,D92,D94,D96)</f>
        <v>18099</v>
      </c>
    </row>
    <row r="80" spans="1:10" x14ac:dyDescent="0.25">
      <c r="A80" s="128"/>
      <c r="B80" s="124"/>
      <c r="C80" s="124"/>
      <c r="D80" s="43">
        <v>406</v>
      </c>
      <c r="E80" s="43"/>
      <c r="F80" s="44"/>
      <c r="G80" s="44"/>
      <c r="H80" s="44"/>
      <c r="I80" s="45"/>
      <c r="J80" s="115"/>
    </row>
    <row r="81" spans="1:10" x14ac:dyDescent="0.25">
      <c r="A81" s="128" t="s">
        <v>295</v>
      </c>
      <c r="B81" s="124" t="s">
        <v>425</v>
      </c>
      <c r="C81" s="124" t="s">
        <v>263</v>
      </c>
      <c r="D81" s="56" t="s">
        <v>275</v>
      </c>
      <c r="E81" s="43"/>
      <c r="F81" s="44"/>
      <c r="G81" s="44"/>
      <c r="H81" s="44"/>
      <c r="I81" s="45"/>
      <c r="J81" s="115"/>
    </row>
    <row r="82" spans="1:10" x14ac:dyDescent="0.25">
      <c r="A82" s="128"/>
      <c r="B82" s="124"/>
      <c r="C82" s="124"/>
      <c r="D82" s="43">
        <v>1957</v>
      </c>
      <c r="E82" s="43"/>
      <c r="F82" s="44"/>
      <c r="G82" s="44"/>
      <c r="H82" s="44"/>
      <c r="I82" s="45"/>
      <c r="J82" s="115"/>
    </row>
    <row r="83" spans="1:10" x14ac:dyDescent="0.25">
      <c r="A83" s="128" t="s">
        <v>296</v>
      </c>
      <c r="B83" s="124" t="s">
        <v>426</v>
      </c>
      <c r="C83" s="124" t="s">
        <v>263</v>
      </c>
      <c r="D83" s="56" t="s">
        <v>275</v>
      </c>
      <c r="E83" s="43" t="s">
        <v>427</v>
      </c>
      <c r="F83" s="44"/>
      <c r="G83" s="44"/>
      <c r="H83" s="44"/>
      <c r="I83" s="45"/>
      <c r="J83" s="115"/>
    </row>
    <row r="84" spans="1:10" x14ac:dyDescent="0.25">
      <c r="A84" s="128"/>
      <c r="B84" s="124"/>
      <c r="C84" s="124"/>
      <c r="D84" s="43">
        <v>381</v>
      </c>
      <c r="E84" s="43"/>
      <c r="F84" s="44"/>
      <c r="G84" s="44"/>
      <c r="H84" s="44"/>
      <c r="I84" s="45"/>
      <c r="J84" s="115"/>
    </row>
    <row r="85" spans="1:10" x14ac:dyDescent="0.25">
      <c r="A85" s="128" t="s">
        <v>297</v>
      </c>
      <c r="B85" s="124">
        <v>758</v>
      </c>
      <c r="C85" s="124" t="s">
        <v>263</v>
      </c>
      <c r="D85" s="56" t="s">
        <v>275</v>
      </c>
      <c r="E85" s="59" t="s">
        <v>276</v>
      </c>
      <c r="F85" s="44"/>
      <c r="G85" s="44"/>
      <c r="H85" s="44"/>
      <c r="I85" s="45"/>
      <c r="J85" s="115"/>
    </row>
    <row r="86" spans="1:10" x14ac:dyDescent="0.25">
      <c r="A86" s="128"/>
      <c r="B86" s="124"/>
      <c r="C86" s="124"/>
      <c r="D86" s="43">
        <v>756</v>
      </c>
      <c r="E86" s="43">
        <v>2103</v>
      </c>
      <c r="F86" s="44"/>
      <c r="G86" s="44"/>
      <c r="H86" s="44"/>
      <c r="I86" s="45">
        <f>SUM(D86:G86)</f>
        <v>2859</v>
      </c>
      <c r="J86" s="115"/>
    </row>
    <row r="87" spans="1:10" x14ac:dyDescent="0.25">
      <c r="A87" s="128" t="s">
        <v>298</v>
      </c>
      <c r="B87" s="124">
        <v>759</v>
      </c>
      <c r="C87" s="124" t="s">
        <v>263</v>
      </c>
      <c r="D87" s="56" t="s">
        <v>275</v>
      </c>
      <c r="E87" s="43"/>
      <c r="F87" s="44"/>
      <c r="G87" s="44"/>
      <c r="H87" s="44"/>
      <c r="I87" s="45"/>
      <c r="J87" s="115"/>
    </row>
    <row r="88" spans="1:10" x14ac:dyDescent="0.25">
      <c r="A88" s="128"/>
      <c r="B88" s="124"/>
      <c r="C88" s="124"/>
      <c r="D88" s="43">
        <v>539</v>
      </c>
      <c r="E88" s="43"/>
      <c r="F88" s="44"/>
      <c r="G88" s="44"/>
      <c r="H88" s="44"/>
      <c r="I88" s="45"/>
      <c r="J88" s="115"/>
    </row>
    <row r="89" spans="1:10" x14ac:dyDescent="0.25">
      <c r="A89" s="128" t="s">
        <v>299</v>
      </c>
      <c r="B89" s="124">
        <v>690</v>
      </c>
      <c r="C89" s="124" t="s">
        <v>263</v>
      </c>
      <c r="D89" s="56" t="s">
        <v>275</v>
      </c>
      <c r="E89" s="60" t="s">
        <v>274</v>
      </c>
      <c r="F89" s="43" t="s">
        <v>277</v>
      </c>
      <c r="G89" s="43" t="s">
        <v>242</v>
      </c>
      <c r="H89" s="43"/>
      <c r="I89" s="45"/>
      <c r="J89" s="115"/>
    </row>
    <row r="90" spans="1:10" x14ac:dyDescent="0.25">
      <c r="A90" s="128"/>
      <c r="B90" s="124"/>
      <c r="C90" s="124"/>
      <c r="D90" s="43">
        <v>10753</v>
      </c>
      <c r="E90" s="43">
        <v>2830</v>
      </c>
      <c r="F90" s="43">
        <v>6416</v>
      </c>
      <c r="G90" s="43">
        <v>14140</v>
      </c>
      <c r="H90" s="43"/>
      <c r="I90" s="45">
        <f>SUM(D90:G90)</f>
        <v>34139</v>
      </c>
      <c r="J90" s="115"/>
    </row>
    <row r="91" spans="1:10" x14ac:dyDescent="0.25">
      <c r="A91" s="128" t="s">
        <v>300</v>
      </c>
      <c r="B91" s="124" t="s">
        <v>428</v>
      </c>
      <c r="C91" s="124" t="s">
        <v>263</v>
      </c>
      <c r="D91" s="56" t="s">
        <v>275</v>
      </c>
      <c r="E91" s="48" t="s">
        <v>253</v>
      </c>
      <c r="F91" s="57"/>
      <c r="G91" s="57"/>
      <c r="H91" s="57"/>
      <c r="I91" s="45"/>
      <c r="J91" s="115"/>
    </row>
    <row r="92" spans="1:10" x14ac:dyDescent="0.25">
      <c r="A92" s="128"/>
      <c r="B92" s="124"/>
      <c r="C92" s="124"/>
      <c r="D92" s="43">
        <v>290</v>
      </c>
      <c r="E92" s="43">
        <v>837</v>
      </c>
      <c r="F92" s="44"/>
      <c r="G92" s="44"/>
      <c r="H92" s="44"/>
      <c r="I92" s="45">
        <f>SUM(D92:G92)</f>
        <v>1127</v>
      </c>
      <c r="J92" s="115"/>
    </row>
    <row r="93" spans="1:10" x14ac:dyDescent="0.25">
      <c r="A93" s="128" t="s">
        <v>301</v>
      </c>
      <c r="B93" s="124">
        <v>702</v>
      </c>
      <c r="C93" s="124" t="s">
        <v>263</v>
      </c>
      <c r="D93" s="56" t="s">
        <v>275</v>
      </c>
      <c r="E93" s="43" t="s">
        <v>242</v>
      </c>
      <c r="F93" s="44"/>
      <c r="G93" s="44"/>
      <c r="H93" s="44"/>
      <c r="I93" s="45"/>
      <c r="J93" s="115"/>
    </row>
    <row r="94" spans="1:10" x14ac:dyDescent="0.25">
      <c r="A94" s="128"/>
      <c r="B94" s="124"/>
      <c r="C94" s="124"/>
      <c r="D94" s="43">
        <v>580</v>
      </c>
      <c r="E94" s="43">
        <v>4419</v>
      </c>
      <c r="F94" s="44"/>
      <c r="G94" s="44"/>
      <c r="H94" s="44"/>
      <c r="I94" s="45">
        <f>SUM(D94:G94)</f>
        <v>4999</v>
      </c>
      <c r="J94" s="115"/>
    </row>
    <row r="95" spans="1:10" x14ac:dyDescent="0.25">
      <c r="A95" s="128" t="s">
        <v>302</v>
      </c>
      <c r="B95" s="124">
        <v>711</v>
      </c>
      <c r="C95" s="124" t="s">
        <v>263</v>
      </c>
      <c r="D95" s="56" t="s">
        <v>275</v>
      </c>
      <c r="E95" s="43" t="s">
        <v>242</v>
      </c>
      <c r="F95" s="44"/>
      <c r="G95" s="44"/>
      <c r="H95" s="44"/>
      <c r="I95" s="45"/>
      <c r="J95" s="115"/>
    </row>
    <row r="96" spans="1:10" ht="15.75" thickBot="1" x14ac:dyDescent="0.3">
      <c r="A96" s="126"/>
      <c r="B96" s="122"/>
      <c r="C96" s="122"/>
      <c r="D96" s="51">
        <v>2437</v>
      </c>
      <c r="E96" s="51">
        <v>2019</v>
      </c>
      <c r="F96" s="58"/>
      <c r="G96" s="58"/>
      <c r="H96" s="58"/>
      <c r="I96" s="52">
        <f>SUM(D96:G96)</f>
        <v>4456</v>
      </c>
      <c r="J96" s="116"/>
    </row>
    <row r="97" spans="1:10" x14ac:dyDescent="0.25">
      <c r="A97" s="127" t="s">
        <v>303</v>
      </c>
      <c r="B97" s="123">
        <v>758</v>
      </c>
      <c r="C97" s="123" t="s">
        <v>263</v>
      </c>
      <c r="D97" s="54" t="s">
        <v>276</v>
      </c>
      <c r="E97" s="61" t="s">
        <v>275</v>
      </c>
      <c r="F97" s="50"/>
      <c r="G97" s="50"/>
      <c r="H97" s="50"/>
      <c r="I97" s="53"/>
      <c r="J97" s="114">
        <f>SUM(D98,D100)</f>
        <v>10044</v>
      </c>
    </row>
    <row r="98" spans="1:10" x14ac:dyDescent="0.25">
      <c r="A98" s="128"/>
      <c r="B98" s="124"/>
      <c r="C98" s="124"/>
      <c r="D98" s="43">
        <v>2103</v>
      </c>
      <c r="E98" s="43">
        <v>756</v>
      </c>
      <c r="F98" s="44"/>
      <c r="G98" s="44"/>
      <c r="H98" s="44"/>
      <c r="I98" s="45">
        <f>SUM(D98:G98)</f>
        <v>2859</v>
      </c>
      <c r="J98" s="115"/>
    </row>
    <row r="99" spans="1:10" x14ac:dyDescent="0.25">
      <c r="A99" s="128" t="s">
        <v>304</v>
      </c>
      <c r="B99" s="124">
        <v>707</v>
      </c>
      <c r="C99" s="124" t="s">
        <v>263</v>
      </c>
      <c r="D99" s="55" t="s">
        <v>276</v>
      </c>
      <c r="E99" s="43"/>
      <c r="F99" s="44"/>
      <c r="G99" s="44"/>
      <c r="H99" s="44"/>
      <c r="I99" s="45"/>
      <c r="J99" s="115"/>
    </row>
    <row r="100" spans="1:10" ht="15.75" thickBot="1" x14ac:dyDescent="0.3">
      <c r="A100" s="126"/>
      <c r="B100" s="122"/>
      <c r="C100" s="122"/>
      <c r="D100" s="51">
        <v>7941</v>
      </c>
      <c r="E100" s="51"/>
      <c r="F100" s="58"/>
      <c r="G100" s="58"/>
      <c r="H100" s="58"/>
      <c r="I100" s="52">
        <f>SUM(D100:G100)</f>
        <v>7941</v>
      </c>
      <c r="J100" s="116"/>
    </row>
    <row r="101" spans="1:10" x14ac:dyDescent="0.25">
      <c r="A101" s="127" t="s">
        <v>305</v>
      </c>
      <c r="B101" s="123">
        <v>690</v>
      </c>
      <c r="C101" s="123" t="s">
        <v>263</v>
      </c>
      <c r="D101" s="54" t="s">
        <v>277</v>
      </c>
      <c r="E101" s="61" t="s">
        <v>275</v>
      </c>
      <c r="F101" s="61" t="s">
        <v>274</v>
      </c>
      <c r="G101" s="49" t="s">
        <v>242</v>
      </c>
      <c r="H101" s="49"/>
      <c r="I101" s="53"/>
      <c r="J101" s="114">
        <f>SUM(D102,D104)</f>
        <v>6783</v>
      </c>
    </row>
    <row r="102" spans="1:10" x14ac:dyDescent="0.25">
      <c r="A102" s="128"/>
      <c r="B102" s="124"/>
      <c r="C102" s="124"/>
      <c r="D102" s="43">
        <v>6416</v>
      </c>
      <c r="E102" s="43">
        <v>10753</v>
      </c>
      <c r="F102" s="43">
        <v>2830</v>
      </c>
      <c r="G102" s="43">
        <v>14140</v>
      </c>
      <c r="H102" s="43"/>
      <c r="I102" s="45">
        <f>SUM(D102:G102)</f>
        <v>34139</v>
      </c>
      <c r="J102" s="115"/>
    </row>
    <row r="103" spans="1:10" x14ac:dyDescent="0.25">
      <c r="A103" s="128" t="s">
        <v>306</v>
      </c>
      <c r="B103" s="124">
        <v>700</v>
      </c>
      <c r="C103" s="124" t="s">
        <v>263</v>
      </c>
      <c r="D103" s="55" t="s">
        <v>277</v>
      </c>
      <c r="E103" s="43"/>
      <c r="F103" s="44"/>
      <c r="G103" s="44"/>
      <c r="H103" s="44"/>
      <c r="I103" s="45"/>
      <c r="J103" s="115"/>
    </row>
    <row r="104" spans="1:10" ht="15.75" thickBot="1" x14ac:dyDescent="0.3">
      <c r="A104" s="126"/>
      <c r="B104" s="122"/>
      <c r="C104" s="122"/>
      <c r="D104" s="51">
        <v>367</v>
      </c>
      <c r="E104" s="51"/>
      <c r="F104" s="58"/>
      <c r="G104" s="58"/>
      <c r="H104" s="58"/>
      <c r="I104" s="52"/>
      <c r="J104" s="116"/>
    </row>
    <row r="105" spans="1:10" x14ac:dyDescent="0.25">
      <c r="A105" s="127" t="s">
        <v>307</v>
      </c>
      <c r="B105" s="123">
        <v>1461</v>
      </c>
      <c r="C105" s="123" t="s">
        <v>55</v>
      </c>
      <c r="D105" s="54" t="s">
        <v>431</v>
      </c>
      <c r="E105" s="49" t="s">
        <v>257</v>
      </c>
      <c r="F105" s="50"/>
      <c r="G105" s="50"/>
      <c r="H105" s="50"/>
      <c r="I105" s="53"/>
      <c r="J105" s="114">
        <f>SUM(D106)</f>
        <v>400</v>
      </c>
    </row>
    <row r="106" spans="1:10" ht="15.75" thickBot="1" x14ac:dyDescent="0.3">
      <c r="A106" s="126"/>
      <c r="B106" s="122"/>
      <c r="C106" s="122"/>
      <c r="D106" s="62">
        <v>400</v>
      </c>
      <c r="E106" s="51">
        <v>524</v>
      </c>
      <c r="F106" s="58"/>
      <c r="G106" s="58"/>
      <c r="H106" s="58"/>
      <c r="I106" s="52">
        <f>SUM(D106:G106)</f>
        <v>924</v>
      </c>
      <c r="J106" s="116"/>
    </row>
    <row r="107" spans="1:10" x14ac:dyDescent="0.25">
      <c r="A107" s="127" t="s">
        <v>308</v>
      </c>
      <c r="B107" s="123">
        <v>1469</v>
      </c>
      <c r="C107" s="123" t="s">
        <v>55</v>
      </c>
      <c r="D107" s="54" t="s">
        <v>432</v>
      </c>
      <c r="E107" s="49"/>
      <c r="F107" s="50"/>
      <c r="G107" s="50"/>
      <c r="H107" s="50"/>
      <c r="I107" s="53"/>
      <c r="J107" s="114">
        <f>SUM(D108,D110,D112)</f>
        <v>19016</v>
      </c>
    </row>
    <row r="108" spans="1:10" x14ac:dyDescent="0.25">
      <c r="A108" s="128"/>
      <c r="B108" s="124"/>
      <c r="C108" s="124"/>
      <c r="D108" s="60">
        <v>2212</v>
      </c>
      <c r="E108" s="43"/>
      <c r="F108" s="44"/>
      <c r="G108" s="44"/>
      <c r="H108" s="44"/>
      <c r="I108" s="45">
        <f>SUM(D108:G108)</f>
        <v>2212</v>
      </c>
      <c r="J108" s="115"/>
    </row>
    <row r="109" spans="1:10" x14ac:dyDescent="0.25">
      <c r="A109" s="128" t="s">
        <v>309</v>
      </c>
      <c r="B109" s="124">
        <v>1385</v>
      </c>
      <c r="C109" s="124" t="s">
        <v>55</v>
      </c>
      <c r="D109" s="55" t="s">
        <v>432</v>
      </c>
      <c r="E109" s="43"/>
      <c r="F109" s="44"/>
      <c r="G109" s="44"/>
      <c r="H109" s="44"/>
      <c r="I109" s="45"/>
      <c r="J109" s="115"/>
    </row>
    <row r="110" spans="1:10" x14ac:dyDescent="0.25">
      <c r="A110" s="128"/>
      <c r="B110" s="124"/>
      <c r="C110" s="124"/>
      <c r="D110" s="60">
        <v>15128</v>
      </c>
      <c r="E110" s="43"/>
      <c r="F110" s="44"/>
      <c r="G110" s="44"/>
      <c r="H110" s="44"/>
      <c r="I110" s="45">
        <f>SUM(D110:G110)</f>
        <v>15128</v>
      </c>
      <c r="J110" s="115"/>
    </row>
    <row r="111" spans="1:10" x14ac:dyDescent="0.25">
      <c r="A111" s="128" t="s">
        <v>310</v>
      </c>
      <c r="B111" s="124">
        <v>1392</v>
      </c>
      <c r="C111" s="124" t="s">
        <v>55</v>
      </c>
      <c r="D111" s="55" t="s">
        <v>432</v>
      </c>
      <c r="E111" s="43"/>
      <c r="F111" s="44"/>
      <c r="G111" s="44"/>
      <c r="H111" s="44"/>
      <c r="I111" s="45"/>
      <c r="J111" s="115"/>
    </row>
    <row r="112" spans="1:10" ht="15.75" thickBot="1" x14ac:dyDescent="0.3">
      <c r="A112" s="126"/>
      <c r="B112" s="122"/>
      <c r="C112" s="122"/>
      <c r="D112" s="62">
        <v>1676</v>
      </c>
      <c r="E112" s="51"/>
      <c r="F112" s="58"/>
      <c r="G112" s="58"/>
      <c r="H112" s="58"/>
      <c r="I112" s="52">
        <f>SUM(D112:G112)</f>
        <v>1676</v>
      </c>
      <c r="J112" s="116"/>
    </row>
    <row r="113" spans="1:10" x14ac:dyDescent="0.25">
      <c r="A113" s="127" t="s">
        <v>311</v>
      </c>
      <c r="B113" s="123">
        <v>1473</v>
      </c>
      <c r="C113" s="123" t="s">
        <v>55</v>
      </c>
      <c r="D113" s="54" t="s">
        <v>433</v>
      </c>
      <c r="E113" s="49" t="s">
        <v>257</v>
      </c>
      <c r="F113" s="50"/>
      <c r="G113" s="50"/>
      <c r="H113" s="50"/>
      <c r="I113" s="53"/>
      <c r="J113" s="114">
        <f>SUM(D114)</f>
        <v>635</v>
      </c>
    </row>
    <row r="114" spans="1:10" ht="15.75" thickBot="1" x14ac:dyDescent="0.3">
      <c r="A114" s="126"/>
      <c r="B114" s="122"/>
      <c r="C114" s="122"/>
      <c r="D114" s="62">
        <v>635</v>
      </c>
      <c r="E114" s="51">
        <v>3332</v>
      </c>
      <c r="F114" s="58"/>
      <c r="G114" s="58"/>
      <c r="H114" s="58"/>
      <c r="I114" s="52">
        <f>SUM(D114:G114)</f>
        <v>3967</v>
      </c>
      <c r="J114" s="116"/>
    </row>
    <row r="115" spans="1:10" x14ac:dyDescent="0.25">
      <c r="A115" s="127" t="s">
        <v>312</v>
      </c>
      <c r="B115" s="123">
        <v>1476</v>
      </c>
      <c r="C115" s="123" t="s">
        <v>55</v>
      </c>
      <c r="D115" s="54" t="s">
        <v>434</v>
      </c>
      <c r="E115" s="49" t="s">
        <v>257</v>
      </c>
      <c r="F115" s="50"/>
      <c r="G115" s="50"/>
      <c r="H115" s="50"/>
      <c r="I115" s="53"/>
      <c r="J115" s="114">
        <f>SUM(D116,D118)</f>
        <v>1679</v>
      </c>
    </row>
    <row r="116" spans="1:10" x14ac:dyDescent="0.25">
      <c r="A116" s="128"/>
      <c r="B116" s="124"/>
      <c r="C116" s="124"/>
      <c r="D116" s="60">
        <v>812</v>
      </c>
      <c r="E116" s="43">
        <v>1810</v>
      </c>
      <c r="F116" s="44"/>
      <c r="G116" s="44"/>
      <c r="H116" s="44"/>
      <c r="I116" s="45">
        <f>SUM(D116:G116)</f>
        <v>2622</v>
      </c>
      <c r="J116" s="115"/>
    </row>
    <row r="117" spans="1:10" x14ac:dyDescent="0.25">
      <c r="A117" s="128" t="s">
        <v>313</v>
      </c>
      <c r="B117" s="124">
        <v>1477</v>
      </c>
      <c r="C117" s="124" t="s">
        <v>55</v>
      </c>
      <c r="D117" s="55" t="s">
        <v>434</v>
      </c>
      <c r="E117" s="43" t="s">
        <v>257</v>
      </c>
      <c r="F117" s="44"/>
      <c r="G117" s="44"/>
      <c r="H117" s="44"/>
      <c r="I117" s="45"/>
      <c r="J117" s="115"/>
    </row>
    <row r="118" spans="1:10" ht="15.75" thickBot="1" x14ac:dyDescent="0.3">
      <c r="A118" s="126"/>
      <c r="B118" s="122"/>
      <c r="C118" s="122"/>
      <c r="D118" s="62">
        <v>867</v>
      </c>
      <c r="E118" s="51">
        <v>802</v>
      </c>
      <c r="F118" s="58"/>
      <c r="G118" s="58"/>
      <c r="H118" s="58"/>
      <c r="I118" s="52">
        <f>SUM(D118:G118)</f>
        <v>1669</v>
      </c>
      <c r="J118" s="116"/>
    </row>
    <row r="119" spans="1:10" x14ac:dyDescent="0.25">
      <c r="A119" s="127" t="s">
        <v>314</v>
      </c>
      <c r="B119" s="123">
        <v>1440</v>
      </c>
      <c r="C119" s="123" t="s">
        <v>55</v>
      </c>
      <c r="D119" s="54" t="s">
        <v>435</v>
      </c>
      <c r="E119" s="49"/>
      <c r="F119" s="50"/>
      <c r="G119" s="50"/>
      <c r="H119" s="50"/>
      <c r="I119" s="53"/>
      <c r="J119" s="114">
        <f>SUM(D120)</f>
        <v>831</v>
      </c>
    </row>
    <row r="120" spans="1:10" ht="15.75" thickBot="1" x14ac:dyDescent="0.3">
      <c r="A120" s="126"/>
      <c r="B120" s="122"/>
      <c r="C120" s="122"/>
      <c r="D120" s="62">
        <v>831</v>
      </c>
      <c r="E120" s="51"/>
      <c r="F120" s="58"/>
      <c r="G120" s="58"/>
      <c r="H120" s="58"/>
      <c r="I120" s="52">
        <f>SUM(D120:G120)</f>
        <v>831</v>
      </c>
      <c r="J120" s="116"/>
    </row>
    <row r="121" spans="1:10" x14ac:dyDescent="0.25">
      <c r="A121" s="127" t="s">
        <v>315</v>
      </c>
      <c r="B121" s="123">
        <v>1478</v>
      </c>
      <c r="C121" s="123" t="s">
        <v>55</v>
      </c>
      <c r="D121" s="54" t="s">
        <v>436</v>
      </c>
      <c r="E121" s="49"/>
      <c r="F121" s="50"/>
      <c r="G121" s="50"/>
      <c r="H121" s="50"/>
      <c r="I121" s="53"/>
      <c r="J121" s="114">
        <f>SUM(D122,D124)</f>
        <v>8337</v>
      </c>
    </row>
    <row r="122" spans="1:10" x14ac:dyDescent="0.25">
      <c r="A122" s="128"/>
      <c r="B122" s="124"/>
      <c r="C122" s="124"/>
      <c r="D122" s="60">
        <v>2467</v>
      </c>
      <c r="E122" s="43"/>
      <c r="F122" s="44"/>
      <c r="G122" s="44"/>
      <c r="H122" s="44"/>
      <c r="I122" s="45">
        <f>SUM(D122:G122)</f>
        <v>2467</v>
      </c>
      <c r="J122" s="115"/>
    </row>
    <row r="123" spans="1:10" x14ac:dyDescent="0.25">
      <c r="A123" s="128" t="s">
        <v>316</v>
      </c>
      <c r="B123" s="124">
        <v>1404</v>
      </c>
      <c r="C123" s="124" t="s">
        <v>55</v>
      </c>
      <c r="D123" s="55" t="s">
        <v>436</v>
      </c>
      <c r="E123" s="43"/>
      <c r="F123" s="44"/>
      <c r="G123" s="44"/>
      <c r="H123" s="44"/>
      <c r="I123" s="45"/>
      <c r="J123" s="115"/>
    </row>
    <row r="124" spans="1:10" ht="15.75" thickBot="1" x14ac:dyDescent="0.3">
      <c r="A124" s="126"/>
      <c r="B124" s="122"/>
      <c r="C124" s="122"/>
      <c r="D124" s="62">
        <v>5870</v>
      </c>
      <c r="E124" s="51"/>
      <c r="F124" s="58"/>
      <c r="G124" s="58"/>
      <c r="H124" s="58"/>
      <c r="I124" s="52">
        <f>SUM(D124:G124)</f>
        <v>5870</v>
      </c>
      <c r="J124" s="116"/>
    </row>
    <row r="125" spans="1:10" x14ac:dyDescent="0.25">
      <c r="A125" s="127" t="s">
        <v>317</v>
      </c>
      <c r="B125" s="123">
        <v>1482</v>
      </c>
      <c r="C125" s="123" t="s">
        <v>55</v>
      </c>
      <c r="D125" s="54" t="s">
        <v>437</v>
      </c>
      <c r="E125" s="49"/>
      <c r="F125" s="50"/>
      <c r="G125" s="50"/>
      <c r="H125" s="50"/>
      <c r="I125" s="53"/>
      <c r="J125" s="114">
        <f>SUM(D126,D128,D130,D132,D134,D136)</f>
        <v>20333</v>
      </c>
    </row>
    <row r="126" spans="1:10" x14ac:dyDescent="0.25">
      <c r="A126" s="128"/>
      <c r="B126" s="124"/>
      <c r="C126" s="124"/>
      <c r="D126" s="60">
        <v>2309</v>
      </c>
      <c r="E126" s="43"/>
      <c r="F126" s="44"/>
      <c r="G126" s="44"/>
      <c r="H126" s="44"/>
      <c r="I126" s="45">
        <f>SUM(D126:G126)</f>
        <v>2309</v>
      </c>
      <c r="J126" s="115"/>
    </row>
    <row r="127" spans="1:10" x14ac:dyDescent="0.25">
      <c r="A127" s="128" t="s">
        <v>318</v>
      </c>
      <c r="B127" s="124">
        <v>1402</v>
      </c>
      <c r="C127" s="124" t="s">
        <v>55</v>
      </c>
      <c r="D127" s="55" t="s">
        <v>437</v>
      </c>
      <c r="E127" s="43"/>
      <c r="F127" s="44"/>
      <c r="G127" s="44"/>
      <c r="H127" s="44"/>
      <c r="I127" s="45"/>
      <c r="J127" s="115"/>
    </row>
    <row r="128" spans="1:10" x14ac:dyDescent="0.25">
      <c r="A128" s="128"/>
      <c r="B128" s="124"/>
      <c r="C128" s="124"/>
      <c r="D128" s="60">
        <v>8082</v>
      </c>
      <c r="E128" s="43"/>
      <c r="F128" s="44"/>
      <c r="G128" s="44"/>
      <c r="H128" s="44"/>
      <c r="I128" s="45">
        <f>SUM(D128:G128)</f>
        <v>8082</v>
      </c>
      <c r="J128" s="115"/>
    </row>
    <row r="129" spans="1:10" x14ac:dyDescent="0.25">
      <c r="A129" s="128" t="s">
        <v>319</v>
      </c>
      <c r="B129" s="124">
        <v>1387</v>
      </c>
      <c r="C129" s="124" t="s">
        <v>55</v>
      </c>
      <c r="D129" s="55" t="s">
        <v>437</v>
      </c>
      <c r="E129" s="43"/>
      <c r="F129" s="44"/>
      <c r="G129" s="44"/>
      <c r="H129" s="44"/>
      <c r="I129" s="45"/>
      <c r="J129" s="115"/>
    </row>
    <row r="130" spans="1:10" x14ac:dyDescent="0.25">
      <c r="A130" s="128"/>
      <c r="B130" s="124"/>
      <c r="C130" s="124"/>
      <c r="D130" s="60">
        <v>6348</v>
      </c>
      <c r="E130" s="43"/>
      <c r="F130" s="44"/>
      <c r="G130" s="44"/>
      <c r="H130" s="44"/>
      <c r="I130" s="45">
        <f>SUM(D130:G130)</f>
        <v>6348</v>
      </c>
      <c r="J130" s="115"/>
    </row>
    <row r="131" spans="1:10" x14ac:dyDescent="0.25">
      <c r="A131" s="128" t="s">
        <v>320</v>
      </c>
      <c r="B131" s="124">
        <v>1388</v>
      </c>
      <c r="C131" s="124" t="s">
        <v>55</v>
      </c>
      <c r="D131" s="55" t="s">
        <v>437</v>
      </c>
      <c r="E131" s="43" t="s">
        <v>242</v>
      </c>
      <c r="F131" s="44"/>
      <c r="G131" s="44"/>
      <c r="H131" s="44"/>
      <c r="I131" s="45"/>
      <c r="J131" s="115"/>
    </row>
    <row r="132" spans="1:10" x14ac:dyDescent="0.25">
      <c r="A132" s="128"/>
      <c r="B132" s="124"/>
      <c r="C132" s="124"/>
      <c r="D132" s="60">
        <v>1762</v>
      </c>
      <c r="E132" s="43">
        <v>2583</v>
      </c>
      <c r="F132" s="44"/>
      <c r="G132" s="44"/>
      <c r="H132" s="44"/>
      <c r="I132" s="45">
        <f>SUM(D132:G132)</f>
        <v>4345</v>
      </c>
      <c r="J132" s="115"/>
    </row>
    <row r="133" spans="1:10" x14ac:dyDescent="0.25">
      <c r="A133" s="128" t="s">
        <v>321</v>
      </c>
      <c r="B133" s="124" t="s">
        <v>429</v>
      </c>
      <c r="C133" s="124" t="s">
        <v>55</v>
      </c>
      <c r="D133" s="55" t="s">
        <v>437</v>
      </c>
      <c r="E133" s="43" t="s">
        <v>253</v>
      </c>
      <c r="F133" s="44"/>
      <c r="G133" s="44"/>
      <c r="H133" s="44"/>
      <c r="I133" s="45"/>
      <c r="J133" s="115"/>
    </row>
    <row r="134" spans="1:10" x14ac:dyDescent="0.25">
      <c r="A134" s="128"/>
      <c r="B134" s="124"/>
      <c r="C134" s="124"/>
      <c r="D134" s="60">
        <v>611</v>
      </c>
      <c r="E134" s="43"/>
      <c r="F134" s="44"/>
      <c r="G134" s="44"/>
      <c r="H134" s="44"/>
      <c r="I134" s="45">
        <f>SUM(D134:G134)</f>
        <v>611</v>
      </c>
      <c r="J134" s="115"/>
    </row>
    <row r="135" spans="1:10" x14ac:dyDescent="0.25">
      <c r="A135" s="128" t="s">
        <v>322</v>
      </c>
      <c r="B135" s="124">
        <v>1389</v>
      </c>
      <c r="C135" s="124" t="s">
        <v>55</v>
      </c>
      <c r="D135" s="55" t="s">
        <v>437</v>
      </c>
      <c r="E135" s="43" t="s">
        <v>257</v>
      </c>
      <c r="F135" s="44"/>
      <c r="G135" s="44"/>
      <c r="H135" s="44"/>
      <c r="I135" s="45"/>
      <c r="J135" s="115"/>
    </row>
    <row r="136" spans="1:10" ht="15.75" thickBot="1" x14ac:dyDescent="0.3">
      <c r="A136" s="126"/>
      <c r="B136" s="122"/>
      <c r="C136" s="122"/>
      <c r="D136" s="62">
        <v>1221</v>
      </c>
      <c r="E136" s="51">
        <v>5044</v>
      </c>
      <c r="F136" s="58"/>
      <c r="G136" s="58"/>
      <c r="H136" s="58"/>
      <c r="I136" s="52">
        <f>SUM(D136:G136)</f>
        <v>6265</v>
      </c>
      <c r="J136" s="116"/>
    </row>
    <row r="137" spans="1:10" x14ac:dyDescent="0.25">
      <c r="A137" s="127" t="s">
        <v>323</v>
      </c>
      <c r="B137" s="123">
        <v>1263</v>
      </c>
      <c r="C137" s="123" t="s">
        <v>55</v>
      </c>
      <c r="D137" s="54" t="s">
        <v>438</v>
      </c>
      <c r="E137" s="49"/>
      <c r="F137" s="50"/>
      <c r="G137" s="50"/>
      <c r="H137" s="50"/>
      <c r="I137" s="53"/>
      <c r="J137" s="114">
        <f>SUM(D138)</f>
        <v>1102</v>
      </c>
    </row>
    <row r="138" spans="1:10" ht="15.75" thickBot="1" x14ac:dyDescent="0.3">
      <c r="A138" s="126"/>
      <c r="B138" s="122"/>
      <c r="C138" s="122"/>
      <c r="D138" s="62">
        <v>1102</v>
      </c>
      <c r="E138" s="51">
        <v>905</v>
      </c>
      <c r="F138" s="58"/>
      <c r="G138" s="58"/>
      <c r="H138" s="58"/>
      <c r="I138" s="52">
        <f>SUM(D138:G138)</f>
        <v>2007</v>
      </c>
      <c r="J138" s="116"/>
    </row>
    <row r="139" spans="1:10" x14ac:dyDescent="0.25">
      <c r="A139" s="127" t="s">
        <v>324</v>
      </c>
      <c r="B139" s="123" t="s">
        <v>430</v>
      </c>
      <c r="C139" s="123" t="s">
        <v>55</v>
      </c>
      <c r="D139" s="54" t="s">
        <v>439</v>
      </c>
      <c r="E139" s="119" t="s">
        <v>440</v>
      </c>
      <c r="F139" s="132"/>
      <c r="G139" s="50"/>
      <c r="H139" s="50"/>
      <c r="I139" s="53"/>
      <c r="J139" s="114">
        <f>SUM(D140)</f>
        <v>471</v>
      </c>
    </row>
    <row r="140" spans="1:10" ht="15.75" thickBot="1" x14ac:dyDescent="0.3">
      <c r="A140" s="126"/>
      <c r="B140" s="122"/>
      <c r="C140" s="122"/>
      <c r="D140" s="62">
        <v>471</v>
      </c>
      <c r="E140" s="51"/>
      <c r="F140" s="58"/>
      <c r="G140" s="58"/>
      <c r="H140" s="58"/>
      <c r="I140" s="52">
        <f>SUM(D140:G140)</f>
        <v>471</v>
      </c>
      <c r="J140" s="116"/>
    </row>
    <row r="141" spans="1:10" x14ac:dyDescent="0.25">
      <c r="A141" s="127" t="s">
        <v>325</v>
      </c>
      <c r="B141" s="123">
        <v>1400</v>
      </c>
      <c r="C141" s="123" t="s">
        <v>55</v>
      </c>
      <c r="D141" s="54" t="s">
        <v>441</v>
      </c>
      <c r="E141" s="49" t="s">
        <v>464</v>
      </c>
      <c r="F141" s="49" t="s">
        <v>242</v>
      </c>
      <c r="G141" s="50"/>
      <c r="H141" s="50"/>
      <c r="I141" s="53"/>
      <c r="J141" s="114">
        <f>SUM(D142)</f>
        <v>7412</v>
      </c>
    </row>
    <row r="142" spans="1:10" ht="15.75" thickBot="1" x14ac:dyDescent="0.3">
      <c r="A142" s="126"/>
      <c r="B142" s="122"/>
      <c r="C142" s="122"/>
      <c r="D142" s="62">
        <v>7412</v>
      </c>
      <c r="E142" s="51">
        <v>7693</v>
      </c>
      <c r="F142" s="58">
        <v>1619</v>
      </c>
      <c r="G142" s="58"/>
      <c r="H142" s="58"/>
      <c r="I142" s="52">
        <f>SUM(D142:G142)</f>
        <v>16724</v>
      </c>
      <c r="J142" s="116"/>
    </row>
    <row r="143" spans="1:10" x14ac:dyDescent="0.25">
      <c r="A143" s="127" t="s">
        <v>326</v>
      </c>
      <c r="B143" s="123" t="s">
        <v>77</v>
      </c>
      <c r="C143" s="123" t="s">
        <v>55</v>
      </c>
      <c r="D143" s="54" t="s">
        <v>443</v>
      </c>
      <c r="E143" s="49" t="s">
        <v>253</v>
      </c>
      <c r="F143" s="50"/>
      <c r="G143" s="50"/>
      <c r="H143" s="50"/>
      <c r="I143" s="53"/>
      <c r="J143" s="114">
        <f>SUM(D144)</f>
        <v>579</v>
      </c>
    </row>
    <row r="144" spans="1:10" ht="15.75" thickBot="1" x14ac:dyDescent="0.3">
      <c r="A144" s="126"/>
      <c r="B144" s="122"/>
      <c r="C144" s="122"/>
      <c r="D144" s="62">
        <v>579</v>
      </c>
      <c r="E144" s="51"/>
      <c r="F144" s="58"/>
      <c r="G144" s="58"/>
      <c r="H144" s="58"/>
      <c r="I144" s="52">
        <f>SUM(D144:G144)</f>
        <v>579</v>
      </c>
      <c r="J144" s="116"/>
    </row>
    <row r="145" spans="1:10" x14ac:dyDescent="0.25">
      <c r="A145" s="127" t="s">
        <v>327</v>
      </c>
      <c r="B145" s="123">
        <v>1399</v>
      </c>
      <c r="C145" s="123" t="s">
        <v>55</v>
      </c>
      <c r="D145" s="54" t="s">
        <v>444</v>
      </c>
      <c r="E145" s="49" t="s">
        <v>242</v>
      </c>
      <c r="F145" s="50"/>
      <c r="G145" s="50"/>
      <c r="H145" s="50"/>
      <c r="I145" s="53"/>
      <c r="J145" s="114">
        <f>SUM(D146,D148)</f>
        <v>11873</v>
      </c>
    </row>
    <row r="146" spans="1:10" x14ac:dyDescent="0.25">
      <c r="A146" s="128"/>
      <c r="B146" s="124"/>
      <c r="C146" s="124"/>
      <c r="D146" s="60">
        <v>8532</v>
      </c>
      <c r="E146" s="43">
        <v>13260</v>
      </c>
      <c r="F146" s="44"/>
      <c r="G146" s="44"/>
      <c r="H146" s="44"/>
      <c r="I146" s="45">
        <f>SUM(D146:G146)</f>
        <v>21792</v>
      </c>
      <c r="J146" s="115"/>
    </row>
    <row r="147" spans="1:10" x14ac:dyDescent="0.25">
      <c r="A147" s="128" t="s">
        <v>328</v>
      </c>
      <c r="B147" s="124">
        <v>1398</v>
      </c>
      <c r="C147" s="124" t="s">
        <v>55</v>
      </c>
      <c r="D147" s="55" t="s">
        <v>444</v>
      </c>
      <c r="E147" s="43"/>
      <c r="F147" s="44"/>
      <c r="G147" s="44"/>
      <c r="H147" s="44"/>
      <c r="I147" s="45"/>
      <c r="J147" s="115"/>
    </row>
    <row r="148" spans="1:10" ht="15.75" thickBot="1" x14ac:dyDescent="0.3">
      <c r="A148" s="126"/>
      <c r="B148" s="122"/>
      <c r="C148" s="122"/>
      <c r="D148" s="62">
        <v>3341</v>
      </c>
      <c r="E148" s="51"/>
      <c r="F148" s="58"/>
      <c r="G148" s="58"/>
      <c r="H148" s="58"/>
      <c r="I148" s="52">
        <f>SUM(D148:G148)</f>
        <v>3341</v>
      </c>
      <c r="J148" s="116"/>
    </row>
    <row r="149" spans="1:10" x14ac:dyDescent="0.25">
      <c r="A149" s="127" t="s">
        <v>329</v>
      </c>
      <c r="B149" s="123">
        <v>1394</v>
      </c>
      <c r="C149" s="123" t="s">
        <v>55</v>
      </c>
      <c r="D149" s="54" t="s">
        <v>445</v>
      </c>
      <c r="E149" s="49"/>
      <c r="F149" s="50"/>
      <c r="G149" s="50"/>
      <c r="H149" s="50"/>
      <c r="I149" s="53"/>
      <c r="J149" s="114">
        <f>SUM(D150)</f>
        <v>22745</v>
      </c>
    </row>
    <row r="150" spans="1:10" ht="15.75" thickBot="1" x14ac:dyDescent="0.3">
      <c r="A150" s="126"/>
      <c r="B150" s="122"/>
      <c r="C150" s="122"/>
      <c r="D150" s="62">
        <v>22745</v>
      </c>
      <c r="E150" s="51" t="s">
        <v>446</v>
      </c>
      <c r="F150" s="58"/>
      <c r="G150" s="58"/>
      <c r="H150" s="58"/>
      <c r="I150" s="52">
        <f>SUM(D150:G150)</f>
        <v>22745</v>
      </c>
      <c r="J150" s="116"/>
    </row>
    <row r="151" spans="1:10" x14ac:dyDescent="0.25">
      <c r="A151" s="127" t="s">
        <v>330</v>
      </c>
      <c r="B151" s="123">
        <v>1653</v>
      </c>
      <c r="C151" s="123" t="s">
        <v>16</v>
      </c>
      <c r="D151" s="54" t="s">
        <v>459</v>
      </c>
      <c r="E151" s="49"/>
      <c r="F151" s="50"/>
      <c r="G151" s="50"/>
      <c r="H151" s="50"/>
      <c r="I151" s="53"/>
      <c r="J151" s="114">
        <f>SUM(D152,D154,D156,D158,D160,D162,D164,D166,D168,D170,D172,D174,D176,D178)</f>
        <v>32753</v>
      </c>
    </row>
    <row r="152" spans="1:10" x14ac:dyDescent="0.25">
      <c r="A152" s="128"/>
      <c r="B152" s="124"/>
      <c r="C152" s="124"/>
      <c r="D152" s="63">
        <v>7265</v>
      </c>
      <c r="E152" s="43"/>
      <c r="F152" s="44"/>
      <c r="G152" s="44"/>
      <c r="H152" s="44"/>
      <c r="I152" s="45">
        <f>SUM(D152:G152)</f>
        <v>7265</v>
      </c>
      <c r="J152" s="115"/>
    </row>
    <row r="153" spans="1:10" x14ac:dyDescent="0.25">
      <c r="A153" s="128" t="s">
        <v>331</v>
      </c>
      <c r="B153" s="124">
        <v>1651</v>
      </c>
      <c r="C153" s="124" t="s">
        <v>16</v>
      </c>
      <c r="D153" s="55" t="s">
        <v>459</v>
      </c>
      <c r="E153" s="43" t="s">
        <v>257</v>
      </c>
      <c r="F153" s="44"/>
      <c r="G153" s="44"/>
      <c r="H153" s="44"/>
      <c r="I153" s="45"/>
      <c r="J153" s="115"/>
    </row>
    <row r="154" spans="1:10" x14ac:dyDescent="0.25">
      <c r="A154" s="128"/>
      <c r="B154" s="124"/>
      <c r="C154" s="124"/>
      <c r="D154" s="60">
        <v>739</v>
      </c>
      <c r="E154" s="43">
        <v>1318</v>
      </c>
      <c r="F154" s="44"/>
      <c r="G154" s="44"/>
      <c r="H154" s="44"/>
      <c r="I154" s="45">
        <f>SUM(D154:G154)</f>
        <v>2057</v>
      </c>
      <c r="J154" s="115"/>
    </row>
    <row r="155" spans="1:10" x14ac:dyDescent="0.25">
      <c r="A155" s="128" t="s">
        <v>332</v>
      </c>
      <c r="B155" s="124">
        <v>1652</v>
      </c>
      <c r="C155" s="124" t="s">
        <v>16</v>
      </c>
      <c r="D155" s="55" t="s">
        <v>459</v>
      </c>
      <c r="E155" s="43"/>
      <c r="F155" s="44"/>
      <c r="G155" s="44"/>
      <c r="H155" s="44"/>
      <c r="I155" s="45"/>
      <c r="J155" s="115"/>
    </row>
    <row r="156" spans="1:10" x14ac:dyDescent="0.25">
      <c r="A156" s="128"/>
      <c r="B156" s="124"/>
      <c r="C156" s="124"/>
      <c r="D156" s="60">
        <v>1806</v>
      </c>
      <c r="E156" s="43"/>
      <c r="F156" s="44"/>
      <c r="G156" s="44"/>
      <c r="H156" s="44"/>
      <c r="I156" s="45">
        <f>SUM(D156:G156)</f>
        <v>1806</v>
      </c>
      <c r="J156" s="115"/>
    </row>
    <row r="157" spans="1:10" x14ac:dyDescent="0.25">
      <c r="A157" s="128" t="s">
        <v>333</v>
      </c>
      <c r="B157" s="124">
        <v>1748</v>
      </c>
      <c r="C157" s="124" t="s">
        <v>16</v>
      </c>
      <c r="D157" s="55" t="s">
        <v>459</v>
      </c>
      <c r="E157" s="43"/>
      <c r="F157" s="44"/>
      <c r="G157" s="44"/>
      <c r="H157" s="44"/>
      <c r="I157" s="45"/>
      <c r="J157" s="115"/>
    </row>
    <row r="158" spans="1:10" x14ac:dyDescent="0.25">
      <c r="A158" s="128"/>
      <c r="B158" s="124"/>
      <c r="C158" s="124"/>
      <c r="D158" s="60">
        <v>9988</v>
      </c>
      <c r="E158" s="43"/>
      <c r="F158" s="44"/>
      <c r="G158" s="44"/>
      <c r="H158" s="44"/>
      <c r="I158" s="45">
        <f>SUM(D158:G158)</f>
        <v>9988</v>
      </c>
      <c r="J158" s="115"/>
    </row>
    <row r="159" spans="1:10" x14ac:dyDescent="0.25">
      <c r="A159" s="128" t="s">
        <v>334</v>
      </c>
      <c r="B159" s="124">
        <v>1680</v>
      </c>
      <c r="C159" s="124" t="s">
        <v>16</v>
      </c>
      <c r="D159" s="55" t="s">
        <v>459</v>
      </c>
      <c r="E159" s="43"/>
      <c r="F159" s="44"/>
      <c r="G159" s="44"/>
      <c r="H159" s="44"/>
      <c r="I159" s="45"/>
      <c r="J159" s="115"/>
    </row>
    <row r="160" spans="1:10" x14ac:dyDescent="0.25">
      <c r="A160" s="128"/>
      <c r="B160" s="124"/>
      <c r="C160" s="124"/>
      <c r="D160" s="60">
        <v>2665</v>
      </c>
      <c r="E160" s="43"/>
      <c r="F160" s="44"/>
      <c r="G160" s="44"/>
      <c r="H160" s="44"/>
      <c r="I160" s="45">
        <f>SUM(D160:G160)</f>
        <v>2665</v>
      </c>
      <c r="J160" s="115"/>
    </row>
    <row r="161" spans="1:10" x14ac:dyDescent="0.25">
      <c r="A161" s="128" t="s">
        <v>335</v>
      </c>
      <c r="B161" s="124">
        <v>1676</v>
      </c>
      <c r="C161" s="124" t="s">
        <v>16</v>
      </c>
      <c r="D161" s="55" t="s">
        <v>459</v>
      </c>
      <c r="E161" s="43" t="s">
        <v>460</v>
      </c>
      <c r="F161" s="44"/>
      <c r="G161" s="44"/>
      <c r="H161" s="44"/>
      <c r="I161" s="45"/>
      <c r="J161" s="115"/>
    </row>
    <row r="162" spans="1:10" x14ac:dyDescent="0.25">
      <c r="A162" s="128"/>
      <c r="B162" s="124"/>
      <c r="C162" s="124"/>
      <c r="D162" s="60">
        <v>1640</v>
      </c>
      <c r="E162" s="43">
        <v>7747</v>
      </c>
      <c r="F162" s="44"/>
      <c r="G162" s="44"/>
      <c r="H162" s="44"/>
      <c r="I162" s="45">
        <f>SUM(D162:G162)</f>
        <v>9387</v>
      </c>
      <c r="J162" s="115"/>
    </row>
    <row r="163" spans="1:10" x14ac:dyDescent="0.25">
      <c r="A163" s="128" t="s">
        <v>336</v>
      </c>
      <c r="B163" s="124">
        <v>1677</v>
      </c>
      <c r="C163" s="124" t="s">
        <v>16</v>
      </c>
      <c r="D163" s="55" t="s">
        <v>459</v>
      </c>
      <c r="E163" s="43"/>
      <c r="F163" s="44"/>
      <c r="G163" s="44"/>
      <c r="H163" s="44"/>
      <c r="I163" s="45"/>
      <c r="J163" s="115"/>
    </row>
    <row r="164" spans="1:10" x14ac:dyDescent="0.25">
      <c r="A164" s="128"/>
      <c r="B164" s="124"/>
      <c r="C164" s="124"/>
      <c r="D164" s="60">
        <v>3870</v>
      </c>
      <c r="E164" s="43"/>
      <c r="F164" s="44"/>
      <c r="G164" s="44"/>
      <c r="H164" s="44"/>
      <c r="I164" s="45">
        <f>SUM(D164:G164)</f>
        <v>3870</v>
      </c>
      <c r="J164" s="115"/>
    </row>
    <row r="165" spans="1:10" x14ac:dyDescent="0.25">
      <c r="A165" s="128" t="s">
        <v>337</v>
      </c>
      <c r="B165" s="124">
        <v>1758</v>
      </c>
      <c r="C165" s="124" t="s">
        <v>16</v>
      </c>
      <c r="D165" s="55" t="s">
        <v>459</v>
      </c>
      <c r="E165" s="43" t="s">
        <v>461</v>
      </c>
      <c r="F165" s="44"/>
      <c r="G165" s="44"/>
      <c r="H165" s="44"/>
      <c r="I165" s="45"/>
      <c r="J165" s="115"/>
    </row>
    <row r="166" spans="1:10" x14ac:dyDescent="0.25">
      <c r="A166" s="128"/>
      <c r="B166" s="124"/>
      <c r="C166" s="124"/>
      <c r="D166" s="60">
        <v>509</v>
      </c>
      <c r="E166" s="43">
        <v>6102</v>
      </c>
      <c r="F166" s="44"/>
      <c r="G166" s="44"/>
      <c r="H166" s="44"/>
      <c r="I166" s="45">
        <f>SUM(D166:G166)</f>
        <v>6611</v>
      </c>
      <c r="J166" s="115"/>
    </row>
    <row r="167" spans="1:10" x14ac:dyDescent="0.25">
      <c r="A167" s="128" t="s">
        <v>338</v>
      </c>
      <c r="B167" s="124">
        <v>1762</v>
      </c>
      <c r="C167" s="124" t="s">
        <v>16</v>
      </c>
      <c r="D167" s="55" t="s">
        <v>459</v>
      </c>
      <c r="E167" s="43"/>
      <c r="F167" s="44"/>
      <c r="G167" s="44"/>
      <c r="H167" s="44"/>
      <c r="I167" s="45"/>
      <c r="J167" s="115"/>
    </row>
    <row r="168" spans="1:10" x14ac:dyDescent="0.25">
      <c r="A168" s="128"/>
      <c r="B168" s="124"/>
      <c r="C168" s="124"/>
      <c r="D168" s="60">
        <v>2759</v>
      </c>
      <c r="E168" s="43"/>
      <c r="F168" s="44"/>
      <c r="G168" s="44"/>
      <c r="H168" s="44"/>
      <c r="I168" s="45">
        <f>SUM(D168:G168)</f>
        <v>2759</v>
      </c>
      <c r="J168" s="115"/>
    </row>
    <row r="169" spans="1:10" x14ac:dyDescent="0.25">
      <c r="A169" s="128" t="s">
        <v>339</v>
      </c>
      <c r="B169" s="124">
        <v>1684</v>
      </c>
      <c r="C169" s="124" t="s">
        <v>16</v>
      </c>
      <c r="D169" s="55" t="s">
        <v>459</v>
      </c>
      <c r="E169" s="43" t="s">
        <v>257</v>
      </c>
      <c r="F169" s="44"/>
      <c r="G169" s="44"/>
      <c r="H169" s="44"/>
      <c r="I169" s="45"/>
      <c r="J169" s="115"/>
    </row>
    <row r="170" spans="1:10" x14ac:dyDescent="0.25">
      <c r="A170" s="128"/>
      <c r="B170" s="124"/>
      <c r="C170" s="124"/>
      <c r="D170" s="60">
        <v>59</v>
      </c>
      <c r="E170" s="43">
        <v>2480</v>
      </c>
      <c r="F170" s="44"/>
      <c r="G170" s="44"/>
      <c r="H170" s="44"/>
      <c r="I170" s="45">
        <f>SUM(D170:G170)</f>
        <v>2539</v>
      </c>
      <c r="J170" s="115"/>
    </row>
    <row r="171" spans="1:10" x14ac:dyDescent="0.25">
      <c r="A171" s="128" t="s">
        <v>340</v>
      </c>
      <c r="B171" s="124" t="s">
        <v>447</v>
      </c>
      <c r="C171" s="124" t="s">
        <v>16</v>
      </c>
      <c r="D171" s="55" t="s">
        <v>459</v>
      </c>
      <c r="E171" s="43" t="s">
        <v>253</v>
      </c>
      <c r="F171" s="44"/>
      <c r="G171" s="44"/>
      <c r="H171" s="44"/>
      <c r="I171" s="45"/>
      <c r="J171" s="115"/>
    </row>
    <row r="172" spans="1:10" x14ac:dyDescent="0.25">
      <c r="A172" s="128"/>
      <c r="B172" s="124"/>
      <c r="C172" s="124"/>
      <c r="D172" s="60">
        <v>363</v>
      </c>
      <c r="E172" s="43">
        <v>1184</v>
      </c>
      <c r="F172" s="44"/>
      <c r="G172" s="44"/>
      <c r="H172" s="44"/>
      <c r="I172" s="45">
        <f>SUM(D172:G172)</f>
        <v>1547</v>
      </c>
      <c r="J172" s="115"/>
    </row>
    <row r="173" spans="1:10" x14ac:dyDescent="0.25">
      <c r="A173" s="128" t="s">
        <v>341</v>
      </c>
      <c r="B173" s="124">
        <v>1375</v>
      </c>
      <c r="C173" s="124" t="s">
        <v>16</v>
      </c>
      <c r="D173" s="55" t="s">
        <v>459</v>
      </c>
      <c r="E173" s="43" t="s">
        <v>253</v>
      </c>
      <c r="F173" s="44"/>
      <c r="G173" s="44"/>
      <c r="H173" s="44"/>
      <c r="I173" s="45"/>
      <c r="J173" s="115"/>
    </row>
    <row r="174" spans="1:10" x14ac:dyDescent="0.25">
      <c r="A174" s="128"/>
      <c r="B174" s="124"/>
      <c r="C174" s="124"/>
      <c r="D174" s="60">
        <v>301</v>
      </c>
      <c r="E174" s="43">
        <v>1228</v>
      </c>
      <c r="F174" s="44"/>
      <c r="G174" s="44"/>
      <c r="H174" s="44"/>
      <c r="I174" s="45">
        <f>SUM(D174:G174)</f>
        <v>1529</v>
      </c>
      <c r="J174" s="115"/>
    </row>
    <row r="175" spans="1:10" x14ac:dyDescent="0.25">
      <c r="A175" s="128" t="s">
        <v>342</v>
      </c>
      <c r="B175" s="124" t="s">
        <v>448</v>
      </c>
      <c r="C175" s="124" t="s">
        <v>16</v>
      </c>
      <c r="D175" s="55" t="s">
        <v>459</v>
      </c>
      <c r="E175" s="43" t="s">
        <v>253</v>
      </c>
      <c r="F175" s="44"/>
      <c r="G175" s="44"/>
      <c r="H175" s="44"/>
      <c r="I175" s="45"/>
      <c r="J175" s="115"/>
    </row>
    <row r="176" spans="1:10" x14ac:dyDescent="0.25">
      <c r="A176" s="128"/>
      <c r="B176" s="124"/>
      <c r="C176" s="124"/>
      <c r="D176" s="60">
        <v>390</v>
      </c>
      <c r="E176" s="43">
        <v>1879</v>
      </c>
      <c r="F176" s="44"/>
      <c r="G176" s="44"/>
      <c r="H176" s="44"/>
      <c r="I176" s="45">
        <f>SUM(D176:G176)</f>
        <v>2269</v>
      </c>
      <c r="J176" s="115"/>
    </row>
    <row r="177" spans="1:10" x14ac:dyDescent="0.25">
      <c r="A177" s="128" t="s">
        <v>343</v>
      </c>
      <c r="B177" s="124" t="s">
        <v>449</v>
      </c>
      <c r="C177" s="124" t="s">
        <v>16</v>
      </c>
      <c r="D177" s="55" t="s">
        <v>459</v>
      </c>
      <c r="E177" s="43"/>
      <c r="F177" s="44"/>
      <c r="G177" s="44"/>
      <c r="H177" s="44"/>
      <c r="I177" s="45"/>
      <c r="J177" s="115"/>
    </row>
    <row r="178" spans="1:10" ht="15.75" thickBot="1" x14ac:dyDescent="0.3">
      <c r="A178" s="126"/>
      <c r="B178" s="122"/>
      <c r="C178" s="122"/>
      <c r="D178" s="62">
        <v>399</v>
      </c>
      <c r="E178" s="51"/>
      <c r="F178" s="58"/>
      <c r="G178" s="58"/>
      <c r="H178" s="58"/>
      <c r="I178" s="52">
        <f>SUM(D178:G178)</f>
        <v>399</v>
      </c>
      <c r="J178" s="116"/>
    </row>
    <row r="179" spans="1:10" x14ac:dyDescent="0.25">
      <c r="A179" s="127" t="s">
        <v>344</v>
      </c>
      <c r="B179" s="123">
        <v>1676</v>
      </c>
      <c r="C179" s="123" t="s">
        <v>16</v>
      </c>
      <c r="D179" s="54" t="s">
        <v>460</v>
      </c>
      <c r="E179" s="61" t="s">
        <v>459</v>
      </c>
      <c r="F179" s="50"/>
      <c r="G179" s="50"/>
      <c r="H179" s="50"/>
      <c r="I179" s="53"/>
      <c r="J179" s="114">
        <f>SUM(D180,D182,D184,D186,D188,D190,D192)</f>
        <v>11171</v>
      </c>
    </row>
    <row r="180" spans="1:10" x14ac:dyDescent="0.25">
      <c r="A180" s="128"/>
      <c r="B180" s="124"/>
      <c r="C180" s="124"/>
      <c r="D180" s="60">
        <v>7747</v>
      </c>
      <c r="E180" s="60">
        <v>1640</v>
      </c>
      <c r="F180" s="44"/>
      <c r="G180" s="44"/>
      <c r="H180" s="44"/>
      <c r="I180" s="45">
        <f>SUM(D180:G180)</f>
        <v>9387</v>
      </c>
      <c r="J180" s="115"/>
    </row>
    <row r="181" spans="1:10" x14ac:dyDescent="0.25">
      <c r="A181" s="128" t="s">
        <v>345</v>
      </c>
      <c r="B181" s="124" t="s">
        <v>450</v>
      </c>
      <c r="C181" s="124" t="s">
        <v>16</v>
      </c>
      <c r="D181" s="55" t="s">
        <v>460</v>
      </c>
      <c r="E181" s="43"/>
      <c r="F181" s="44"/>
      <c r="G181" s="44"/>
      <c r="H181" s="44"/>
      <c r="I181" s="45"/>
      <c r="J181" s="115"/>
    </row>
    <row r="182" spans="1:10" x14ac:dyDescent="0.25">
      <c r="A182" s="128"/>
      <c r="B182" s="124"/>
      <c r="C182" s="124"/>
      <c r="D182" s="60">
        <v>259</v>
      </c>
      <c r="E182" s="43"/>
      <c r="F182" s="44"/>
      <c r="G182" s="44"/>
      <c r="H182" s="44"/>
      <c r="I182" s="45">
        <f>SUM(D182:G182)</f>
        <v>259</v>
      </c>
      <c r="J182" s="115"/>
    </row>
    <row r="183" spans="1:10" x14ac:dyDescent="0.25">
      <c r="A183" s="128" t="s">
        <v>346</v>
      </c>
      <c r="B183" s="124" t="s">
        <v>451</v>
      </c>
      <c r="C183" s="124" t="s">
        <v>16</v>
      </c>
      <c r="D183" s="55" t="s">
        <v>460</v>
      </c>
      <c r="E183" s="43"/>
      <c r="F183" s="44"/>
      <c r="G183" s="44"/>
      <c r="H183" s="44"/>
      <c r="I183" s="45"/>
      <c r="J183" s="115"/>
    </row>
    <row r="184" spans="1:10" x14ac:dyDescent="0.25">
      <c r="A184" s="128"/>
      <c r="B184" s="124"/>
      <c r="C184" s="124"/>
      <c r="D184" s="60">
        <v>255</v>
      </c>
      <c r="E184" s="43"/>
      <c r="F184" s="44"/>
      <c r="G184" s="44"/>
      <c r="H184" s="44"/>
      <c r="I184" s="45">
        <f>SUM(D184:G184)</f>
        <v>255</v>
      </c>
      <c r="J184" s="115"/>
    </row>
    <row r="185" spans="1:10" x14ac:dyDescent="0.25">
      <c r="A185" s="128" t="s">
        <v>347</v>
      </c>
      <c r="B185" s="124" t="s">
        <v>452</v>
      </c>
      <c r="C185" s="124" t="s">
        <v>16</v>
      </c>
      <c r="D185" s="55" t="s">
        <v>460</v>
      </c>
      <c r="E185" s="43"/>
      <c r="F185" s="44"/>
      <c r="G185" s="44"/>
      <c r="H185" s="44"/>
      <c r="I185" s="45"/>
      <c r="J185" s="115"/>
    </row>
    <row r="186" spans="1:10" x14ac:dyDescent="0.25">
      <c r="A186" s="128"/>
      <c r="B186" s="124"/>
      <c r="C186" s="124"/>
      <c r="D186" s="60">
        <v>295</v>
      </c>
      <c r="E186" s="43"/>
      <c r="F186" s="44"/>
      <c r="G186" s="44"/>
      <c r="H186" s="44"/>
      <c r="I186" s="45">
        <f>SUM(D186:G186)</f>
        <v>295</v>
      </c>
      <c r="J186" s="115"/>
    </row>
    <row r="187" spans="1:10" x14ac:dyDescent="0.25">
      <c r="A187" s="128" t="s">
        <v>348</v>
      </c>
      <c r="B187" s="124" t="s">
        <v>453</v>
      </c>
      <c r="C187" s="124" t="s">
        <v>16</v>
      </c>
      <c r="D187" s="55" t="s">
        <v>460</v>
      </c>
      <c r="E187" s="43"/>
      <c r="F187" s="44"/>
      <c r="G187" s="44"/>
      <c r="H187" s="44"/>
      <c r="I187" s="45"/>
      <c r="J187" s="115"/>
    </row>
    <row r="188" spans="1:10" x14ac:dyDescent="0.25">
      <c r="A188" s="128"/>
      <c r="B188" s="124"/>
      <c r="C188" s="124"/>
      <c r="D188" s="60">
        <v>1093</v>
      </c>
      <c r="E188" s="43"/>
      <c r="F188" s="44"/>
      <c r="G188" s="44"/>
      <c r="H188" s="44"/>
      <c r="I188" s="45">
        <f>SUM(D188:G188)</f>
        <v>1093</v>
      </c>
      <c r="J188" s="115"/>
    </row>
    <row r="189" spans="1:10" x14ac:dyDescent="0.25">
      <c r="A189" s="128" t="s">
        <v>349</v>
      </c>
      <c r="B189" s="124" t="s">
        <v>454</v>
      </c>
      <c r="C189" s="124" t="s">
        <v>16</v>
      </c>
      <c r="D189" s="55" t="s">
        <v>460</v>
      </c>
      <c r="E189" s="43"/>
      <c r="F189" s="44"/>
      <c r="G189" s="44"/>
      <c r="H189" s="44"/>
      <c r="I189" s="45"/>
      <c r="J189" s="115"/>
    </row>
    <row r="190" spans="1:10" x14ac:dyDescent="0.25">
      <c r="A190" s="128"/>
      <c r="B190" s="124"/>
      <c r="C190" s="124"/>
      <c r="D190" s="60">
        <v>1270</v>
      </c>
      <c r="E190" s="43"/>
      <c r="F190" s="44"/>
      <c r="G190" s="44"/>
      <c r="H190" s="44"/>
      <c r="I190" s="45">
        <f>SUM(D190:G190)</f>
        <v>1270</v>
      </c>
      <c r="J190" s="115"/>
    </row>
    <row r="191" spans="1:10" x14ac:dyDescent="0.25">
      <c r="A191" s="128" t="s">
        <v>350</v>
      </c>
      <c r="B191" s="124" t="s">
        <v>455</v>
      </c>
      <c r="C191" s="124" t="s">
        <v>16</v>
      </c>
      <c r="D191" s="55" t="s">
        <v>460</v>
      </c>
      <c r="E191" s="43"/>
      <c r="F191" s="44"/>
      <c r="G191" s="44"/>
      <c r="H191" s="44"/>
      <c r="I191" s="45"/>
      <c r="J191" s="115"/>
    </row>
    <row r="192" spans="1:10" ht="15.75" thickBot="1" x14ac:dyDescent="0.3">
      <c r="A192" s="126"/>
      <c r="B192" s="122"/>
      <c r="C192" s="122"/>
      <c r="D192" s="62">
        <v>252</v>
      </c>
      <c r="E192" s="51"/>
      <c r="F192" s="58"/>
      <c r="G192" s="58"/>
      <c r="H192" s="58"/>
      <c r="I192" s="52">
        <f>SUM(D192:G192)</f>
        <v>252</v>
      </c>
      <c r="J192" s="116"/>
    </row>
    <row r="193" spans="1:10" x14ac:dyDescent="0.25">
      <c r="A193" s="127" t="s">
        <v>351</v>
      </c>
      <c r="B193" s="123">
        <v>1679</v>
      </c>
      <c r="C193" s="123" t="s">
        <v>16</v>
      </c>
      <c r="D193" s="54" t="s">
        <v>462</v>
      </c>
      <c r="E193" s="49"/>
      <c r="F193" s="50"/>
      <c r="G193" s="50"/>
      <c r="H193" s="50"/>
      <c r="I193" s="53"/>
      <c r="J193" s="114">
        <f>SUM(D194,D196)</f>
        <v>4157</v>
      </c>
    </row>
    <row r="194" spans="1:10" x14ac:dyDescent="0.25">
      <c r="A194" s="128"/>
      <c r="B194" s="124"/>
      <c r="C194" s="124"/>
      <c r="D194" s="60">
        <v>3787</v>
      </c>
      <c r="E194" s="43"/>
      <c r="F194" s="44"/>
      <c r="G194" s="44"/>
      <c r="H194" s="44"/>
      <c r="I194" s="45">
        <f>SUM(D194:G194)</f>
        <v>3787</v>
      </c>
      <c r="J194" s="115"/>
    </row>
    <row r="195" spans="1:10" x14ac:dyDescent="0.25">
      <c r="A195" s="128" t="s">
        <v>352</v>
      </c>
      <c r="B195" s="124" t="s">
        <v>456</v>
      </c>
      <c r="C195" s="124" t="s">
        <v>16</v>
      </c>
      <c r="D195" s="55" t="s">
        <v>462</v>
      </c>
      <c r="E195" s="43"/>
      <c r="F195" s="44"/>
      <c r="G195" s="44"/>
      <c r="H195" s="44"/>
      <c r="I195" s="45"/>
      <c r="J195" s="115"/>
    </row>
    <row r="196" spans="1:10" ht="15.75" thickBot="1" x14ac:dyDescent="0.3">
      <c r="A196" s="126"/>
      <c r="B196" s="122"/>
      <c r="C196" s="122"/>
      <c r="D196" s="62">
        <v>370</v>
      </c>
      <c r="E196" s="51"/>
      <c r="F196" s="58"/>
      <c r="G196" s="58"/>
      <c r="H196" s="58"/>
      <c r="I196" s="52">
        <f>SUM(D196:G196)</f>
        <v>370</v>
      </c>
      <c r="J196" s="116"/>
    </row>
    <row r="197" spans="1:10" x14ac:dyDescent="0.25">
      <c r="A197" s="127" t="s">
        <v>353</v>
      </c>
      <c r="B197" s="123">
        <v>1660</v>
      </c>
      <c r="C197" s="123" t="s">
        <v>16</v>
      </c>
      <c r="D197" s="54" t="s">
        <v>463</v>
      </c>
      <c r="E197" s="49" t="s">
        <v>442</v>
      </c>
      <c r="F197" s="50"/>
      <c r="G197" s="50"/>
      <c r="H197" s="50"/>
      <c r="I197" s="53"/>
      <c r="J197" s="114">
        <f>SUM(D198,D200)</f>
        <v>8240</v>
      </c>
    </row>
    <row r="198" spans="1:10" x14ac:dyDescent="0.25">
      <c r="A198" s="128"/>
      <c r="B198" s="124"/>
      <c r="C198" s="124"/>
      <c r="D198" s="60">
        <v>6938</v>
      </c>
      <c r="E198" s="43">
        <v>12502</v>
      </c>
      <c r="F198" s="44"/>
      <c r="G198" s="44"/>
      <c r="H198" s="44"/>
      <c r="I198" s="45">
        <f>SUM(D198:G198)</f>
        <v>19440</v>
      </c>
      <c r="J198" s="115"/>
    </row>
    <row r="199" spans="1:10" x14ac:dyDescent="0.25">
      <c r="A199" s="128" t="s">
        <v>354</v>
      </c>
      <c r="B199" s="124">
        <v>1727</v>
      </c>
      <c r="C199" s="124" t="s">
        <v>16</v>
      </c>
      <c r="D199" s="55" t="s">
        <v>463</v>
      </c>
      <c r="E199" s="43"/>
      <c r="F199" s="44"/>
      <c r="G199" s="44"/>
      <c r="H199" s="44"/>
      <c r="I199" s="45"/>
      <c r="J199" s="115"/>
    </row>
    <row r="200" spans="1:10" ht="15.75" thickBot="1" x14ac:dyDescent="0.3">
      <c r="A200" s="126"/>
      <c r="B200" s="122"/>
      <c r="C200" s="122"/>
      <c r="D200" s="62">
        <v>1302</v>
      </c>
      <c r="E200" s="51"/>
      <c r="F200" s="58"/>
      <c r="G200" s="58"/>
      <c r="H200" s="58"/>
      <c r="I200" s="52">
        <f>SUM(D200:G200)</f>
        <v>1302</v>
      </c>
      <c r="J200" s="116"/>
    </row>
    <row r="201" spans="1:10" x14ac:dyDescent="0.25">
      <c r="A201" s="127" t="s">
        <v>355</v>
      </c>
      <c r="B201" s="123">
        <v>1667</v>
      </c>
      <c r="C201" s="123" t="s">
        <v>16</v>
      </c>
      <c r="D201" s="54" t="s">
        <v>465</v>
      </c>
      <c r="E201" s="49"/>
      <c r="F201" s="50"/>
      <c r="G201" s="50"/>
      <c r="H201" s="50"/>
      <c r="I201" s="53"/>
      <c r="J201" s="114">
        <f>SUM(D202,D204,D206,D208)</f>
        <v>8007</v>
      </c>
    </row>
    <row r="202" spans="1:10" x14ac:dyDescent="0.25">
      <c r="A202" s="128"/>
      <c r="B202" s="124"/>
      <c r="C202" s="124"/>
      <c r="D202" s="60">
        <v>5550</v>
      </c>
      <c r="E202" s="43"/>
      <c r="F202" s="44"/>
      <c r="G202" s="44"/>
      <c r="H202" s="44"/>
      <c r="I202" s="45">
        <f>SUM(D202:G202)</f>
        <v>5550</v>
      </c>
      <c r="J202" s="115"/>
    </row>
    <row r="203" spans="1:10" x14ac:dyDescent="0.25">
      <c r="A203" s="128" t="s">
        <v>356</v>
      </c>
      <c r="B203" s="124">
        <v>1774</v>
      </c>
      <c r="C203" s="124" t="s">
        <v>16</v>
      </c>
      <c r="D203" s="55" t="s">
        <v>465</v>
      </c>
      <c r="E203" s="43"/>
      <c r="F203" s="44"/>
      <c r="G203" s="44"/>
      <c r="H203" s="44"/>
      <c r="I203" s="45"/>
      <c r="J203" s="115"/>
    </row>
    <row r="204" spans="1:10" x14ac:dyDescent="0.25">
      <c r="A204" s="128"/>
      <c r="B204" s="124"/>
      <c r="C204" s="124"/>
      <c r="D204" s="60">
        <v>223</v>
      </c>
      <c r="E204" s="43"/>
      <c r="F204" s="44"/>
      <c r="G204" s="44"/>
      <c r="H204" s="44"/>
      <c r="I204" s="45">
        <f>SUM(D204:G204)</f>
        <v>223</v>
      </c>
      <c r="J204" s="115"/>
    </row>
    <row r="205" spans="1:10" x14ac:dyDescent="0.25">
      <c r="A205" s="128" t="s">
        <v>357</v>
      </c>
      <c r="B205" s="124">
        <v>1668</v>
      </c>
      <c r="C205" s="124" t="s">
        <v>16</v>
      </c>
      <c r="D205" s="55" t="s">
        <v>465</v>
      </c>
      <c r="E205" s="43"/>
      <c r="F205" s="44"/>
      <c r="G205" s="44"/>
      <c r="H205" s="44"/>
      <c r="I205" s="45"/>
      <c r="J205" s="115"/>
    </row>
    <row r="206" spans="1:10" x14ac:dyDescent="0.25">
      <c r="A206" s="128"/>
      <c r="B206" s="124"/>
      <c r="C206" s="124"/>
      <c r="D206" s="60">
        <v>507</v>
      </c>
      <c r="E206" s="43"/>
      <c r="F206" s="44"/>
      <c r="G206" s="44"/>
      <c r="H206" s="44"/>
      <c r="I206" s="45">
        <f>SUM(D206:G206)</f>
        <v>507</v>
      </c>
      <c r="J206" s="115"/>
    </row>
    <row r="207" spans="1:10" x14ac:dyDescent="0.25">
      <c r="A207" s="128" t="s">
        <v>358</v>
      </c>
      <c r="B207" s="124" t="s">
        <v>457</v>
      </c>
      <c r="C207" s="124" t="s">
        <v>16</v>
      </c>
      <c r="D207" s="55" t="s">
        <v>465</v>
      </c>
      <c r="E207" s="43" t="s">
        <v>257</v>
      </c>
      <c r="F207" s="44"/>
      <c r="G207" s="44"/>
      <c r="H207" s="44"/>
      <c r="I207" s="45"/>
      <c r="J207" s="115"/>
    </row>
    <row r="208" spans="1:10" ht="15.75" thickBot="1" x14ac:dyDescent="0.3">
      <c r="A208" s="126"/>
      <c r="B208" s="122"/>
      <c r="C208" s="122"/>
      <c r="D208" s="62">
        <v>1727</v>
      </c>
      <c r="E208" s="51">
        <v>2111</v>
      </c>
      <c r="F208" s="58"/>
      <c r="G208" s="58"/>
      <c r="H208" s="58"/>
      <c r="I208" s="52">
        <f>SUM(D208:G208)</f>
        <v>3838</v>
      </c>
      <c r="J208" s="116"/>
    </row>
    <row r="209" spans="1:10" x14ac:dyDescent="0.25">
      <c r="A209" s="127" t="s">
        <v>359</v>
      </c>
      <c r="B209" s="123">
        <v>1693</v>
      </c>
      <c r="C209" s="123" t="s">
        <v>16</v>
      </c>
      <c r="D209" s="54" t="s">
        <v>466</v>
      </c>
      <c r="E209" s="49"/>
      <c r="F209" s="50"/>
      <c r="G209" s="50"/>
      <c r="H209" s="50"/>
      <c r="I209" s="53"/>
      <c r="J209" s="114">
        <f>SUM(D210)</f>
        <v>860</v>
      </c>
    </row>
    <row r="210" spans="1:10" ht="15.75" thickBot="1" x14ac:dyDescent="0.3">
      <c r="A210" s="126"/>
      <c r="B210" s="122"/>
      <c r="C210" s="122"/>
      <c r="D210" s="62">
        <v>860</v>
      </c>
      <c r="E210" s="51"/>
      <c r="F210" s="58"/>
      <c r="G210" s="58"/>
      <c r="H210" s="58"/>
      <c r="I210" s="52">
        <f>SUM(D210:G210)</f>
        <v>860</v>
      </c>
      <c r="J210" s="116"/>
    </row>
    <row r="211" spans="1:10" x14ac:dyDescent="0.25">
      <c r="A211" s="127" t="s">
        <v>360</v>
      </c>
      <c r="B211" s="123">
        <v>1691</v>
      </c>
      <c r="C211" s="123" t="s">
        <v>16</v>
      </c>
      <c r="D211" s="54" t="s">
        <v>467</v>
      </c>
      <c r="E211" s="49" t="s">
        <v>242</v>
      </c>
      <c r="F211" s="50"/>
      <c r="G211" s="50"/>
      <c r="H211" s="50"/>
      <c r="I211" s="53"/>
      <c r="J211" s="114">
        <f>SUM(D212)</f>
        <v>685</v>
      </c>
    </row>
    <row r="212" spans="1:10" ht="15.75" thickBot="1" x14ac:dyDescent="0.3">
      <c r="A212" s="126"/>
      <c r="B212" s="122"/>
      <c r="C212" s="122"/>
      <c r="D212" s="62">
        <v>685</v>
      </c>
      <c r="E212" s="51">
        <v>1315</v>
      </c>
      <c r="F212" s="58"/>
      <c r="G212" s="58"/>
      <c r="H212" s="58"/>
      <c r="I212" s="52">
        <f>SUM(D212:G212)</f>
        <v>2000</v>
      </c>
      <c r="J212" s="116"/>
    </row>
    <row r="213" spans="1:10" x14ac:dyDescent="0.25">
      <c r="A213" s="127" t="s">
        <v>361</v>
      </c>
      <c r="B213" s="123">
        <v>1694</v>
      </c>
      <c r="C213" s="123" t="s">
        <v>16</v>
      </c>
      <c r="D213" s="54" t="s">
        <v>468</v>
      </c>
      <c r="E213" s="49" t="s">
        <v>442</v>
      </c>
      <c r="F213" s="50"/>
      <c r="G213" s="50"/>
      <c r="H213" s="50"/>
      <c r="I213" s="53"/>
      <c r="J213" s="114">
        <f>SUM(D214)</f>
        <v>2959</v>
      </c>
    </row>
    <row r="214" spans="1:10" ht="15.75" thickBot="1" x14ac:dyDescent="0.3">
      <c r="A214" s="126"/>
      <c r="B214" s="122"/>
      <c r="C214" s="122"/>
      <c r="D214" s="62">
        <v>2959</v>
      </c>
      <c r="E214" s="51">
        <v>5328</v>
      </c>
      <c r="F214" s="58"/>
      <c r="G214" s="58"/>
      <c r="H214" s="58"/>
      <c r="I214" s="52">
        <f>SUM(D214:G214)</f>
        <v>8287</v>
      </c>
      <c r="J214" s="116"/>
    </row>
    <row r="215" spans="1:10" x14ac:dyDescent="0.25">
      <c r="A215" s="127" t="s">
        <v>362</v>
      </c>
      <c r="B215" s="123">
        <v>1689</v>
      </c>
      <c r="C215" s="123" t="s">
        <v>16</v>
      </c>
      <c r="D215" s="54" t="s">
        <v>469</v>
      </c>
      <c r="E215" s="49"/>
      <c r="F215" s="50"/>
      <c r="G215" s="50"/>
      <c r="H215" s="50"/>
      <c r="I215" s="53"/>
      <c r="J215" s="114">
        <f>SUM(D216)</f>
        <v>827</v>
      </c>
    </row>
    <row r="216" spans="1:10" ht="15.75" thickBot="1" x14ac:dyDescent="0.3">
      <c r="A216" s="126"/>
      <c r="B216" s="122"/>
      <c r="C216" s="122"/>
      <c r="D216" s="62">
        <v>827</v>
      </c>
      <c r="E216" s="51"/>
      <c r="F216" s="58"/>
      <c r="G216" s="58"/>
      <c r="H216" s="58"/>
      <c r="I216" s="52">
        <f>SUM(D216:G216)</f>
        <v>827</v>
      </c>
      <c r="J216" s="116"/>
    </row>
    <row r="217" spans="1:10" x14ac:dyDescent="0.25">
      <c r="A217" s="127" t="s">
        <v>363</v>
      </c>
      <c r="B217" s="123">
        <v>1671</v>
      </c>
      <c r="C217" s="123" t="s">
        <v>16</v>
      </c>
      <c r="D217" s="54" t="s">
        <v>470</v>
      </c>
      <c r="E217" s="49"/>
      <c r="F217" s="50"/>
      <c r="G217" s="50"/>
      <c r="H217" s="50"/>
      <c r="I217" s="53"/>
      <c r="J217" s="114">
        <f>SUM(D218,D220,D222)</f>
        <v>3627</v>
      </c>
    </row>
    <row r="218" spans="1:10" x14ac:dyDescent="0.25">
      <c r="A218" s="128"/>
      <c r="B218" s="124"/>
      <c r="C218" s="124"/>
      <c r="D218" s="60">
        <v>2057</v>
      </c>
      <c r="E218" s="43"/>
      <c r="F218" s="44"/>
      <c r="G218" s="44"/>
      <c r="H218" s="44"/>
      <c r="I218" s="45">
        <f>SUM(D218:G218)</f>
        <v>2057</v>
      </c>
      <c r="J218" s="115"/>
    </row>
    <row r="219" spans="1:10" x14ac:dyDescent="0.25">
      <c r="A219" s="128" t="s">
        <v>364</v>
      </c>
      <c r="B219" s="124" t="s">
        <v>458</v>
      </c>
      <c r="C219" s="124" t="s">
        <v>16</v>
      </c>
      <c r="D219" s="55" t="s">
        <v>470</v>
      </c>
      <c r="E219" s="43" t="s">
        <v>253</v>
      </c>
      <c r="F219" s="44"/>
      <c r="G219" s="44"/>
      <c r="H219" s="44"/>
      <c r="I219" s="45"/>
      <c r="J219" s="115"/>
    </row>
    <row r="220" spans="1:10" x14ac:dyDescent="0.25">
      <c r="A220" s="128"/>
      <c r="B220" s="124"/>
      <c r="C220" s="124"/>
      <c r="D220" s="60">
        <v>160</v>
      </c>
      <c r="E220" s="43">
        <v>1050</v>
      </c>
      <c r="F220" s="44"/>
      <c r="G220" s="44"/>
      <c r="H220" s="44"/>
      <c r="I220" s="45">
        <f>SUM(D220:G220)</f>
        <v>1210</v>
      </c>
      <c r="J220" s="115"/>
    </row>
    <row r="221" spans="1:10" x14ac:dyDescent="0.25">
      <c r="A221" s="128" t="s">
        <v>365</v>
      </c>
      <c r="B221" s="124">
        <v>1672</v>
      </c>
      <c r="C221" s="124" t="s">
        <v>16</v>
      </c>
      <c r="D221" s="55" t="s">
        <v>470</v>
      </c>
      <c r="E221" s="43"/>
      <c r="F221" s="44"/>
      <c r="G221" s="44"/>
      <c r="H221" s="44"/>
      <c r="I221" s="45"/>
      <c r="J221" s="115"/>
    </row>
    <row r="222" spans="1:10" ht="15.75" thickBot="1" x14ac:dyDescent="0.3">
      <c r="A222" s="126"/>
      <c r="B222" s="122"/>
      <c r="C222" s="122"/>
      <c r="D222" s="62">
        <v>1410</v>
      </c>
      <c r="E222" s="51"/>
      <c r="F222" s="58"/>
      <c r="G222" s="58"/>
      <c r="H222" s="58"/>
      <c r="I222" s="52">
        <f>SUM(D222:G222)</f>
        <v>1410</v>
      </c>
      <c r="J222" s="116"/>
    </row>
    <row r="223" spans="1:10" x14ac:dyDescent="0.25">
      <c r="A223" s="127" t="s">
        <v>366</v>
      </c>
      <c r="B223" s="123" t="s">
        <v>175</v>
      </c>
      <c r="C223" s="123" t="s">
        <v>16</v>
      </c>
      <c r="D223" s="54" t="s">
        <v>481</v>
      </c>
      <c r="E223" s="49" t="s">
        <v>257</v>
      </c>
      <c r="F223" s="50"/>
      <c r="G223" s="50"/>
      <c r="H223" s="50"/>
      <c r="I223" s="53"/>
      <c r="J223" s="114">
        <f>SUM(D224)</f>
        <v>1402</v>
      </c>
    </row>
    <row r="224" spans="1:10" ht="15.75" thickBot="1" x14ac:dyDescent="0.3">
      <c r="A224" s="126"/>
      <c r="B224" s="122"/>
      <c r="C224" s="122"/>
      <c r="D224" s="62">
        <v>1402</v>
      </c>
      <c r="E224" s="51">
        <v>1191</v>
      </c>
      <c r="F224" s="58"/>
      <c r="G224" s="58"/>
      <c r="H224" s="58"/>
      <c r="I224" s="52">
        <f>SUM(D224:G224)</f>
        <v>2593</v>
      </c>
      <c r="J224" s="116"/>
    </row>
    <row r="225" spans="1:10" x14ac:dyDescent="0.25">
      <c r="A225" s="127" t="s">
        <v>367</v>
      </c>
      <c r="B225" s="123">
        <v>592</v>
      </c>
      <c r="C225" s="123" t="s">
        <v>16</v>
      </c>
      <c r="D225" s="54" t="s">
        <v>482</v>
      </c>
      <c r="E225" s="49" t="s">
        <v>257</v>
      </c>
      <c r="F225" s="50"/>
      <c r="G225" s="50"/>
      <c r="H225" s="50"/>
      <c r="I225" s="53"/>
      <c r="J225" s="114">
        <f>SUM(D226)</f>
        <v>300</v>
      </c>
    </row>
    <row r="226" spans="1:10" ht="15.75" thickBot="1" x14ac:dyDescent="0.3">
      <c r="A226" s="126"/>
      <c r="B226" s="122"/>
      <c r="C226" s="122"/>
      <c r="D226" s="62">
        <v>300</v>
      </c>
      <c r="E226" s="51">
        <v>9469</v>
      </c>
      <c r="F226" s="58"/>
      <c r="G226" s="58"/>
      <c r="H226" s="58"/>
      <c r="I226" s="52">
        <f>SUM(D226:G226)</f>
        <v>9769</v>
      </c>
      <c r="J226" s="116"/>
    </row>
    <row r="227" spans="1:10" x14ac:dyDescent="0.25">
      <c r="A227" s="127" t="s">
        <v>368</v>
      </c>
      <c r="B227" s="123">
        <v>1641</v>
      </c>
      <c r="C227" s="123" t="s">
        <v>16</v>
      </c>
      <c r="D227" s="54" t="s">
        <v>483</v>
      </c>
      <c r="E227" s="49"/>
      <c r="F227" s="50"/>
      <c r="G227" s="50"/>
      <c r="H227" s="50"/>
      <c r="I227" s="53"/>
      <c r="J227" s="114">
        <f>SUM(D228)</f>
        <v>7499</v>
      </c>
    </row>
    <row r="228" spans="1:10" ht="15.75" thickBot="1" x14ac:dyDescent="0.3">
      <c r="A228" s="126"/>
      <c r="B228" s="122"/>
      <c r="C228" s="122"/>
      <c r="D228" s="62">
        <v>7499</v>
      </c>
      <c r="E228" s="51"/>
      <c r="F228" s="58"/>
      <c r="G228" s="58"/>
      <c r="H228" s="58"/>
      <c r="I228" s="52">
        <f>SUM(D228:G228)</f>
        <v>7499</v>
      </c>
      <c r="J228" s="116"/>
    </row>
    <row r="229" spans="1:10" x14ac:dyDescent="0.25">
      <c r="A229" s="127" t="s">
        <v>369</v>
      </c>
      <c r="B229" s="123">
        <v>1639</v>
      </c>
      <c r="C229" s="123" t="s">
        <v>16</v>
      </c>
      <c r="D229" s="54" t="s">
        <v>484</v>
      </c>
      <c r="E229" s="49" t="s">
        <v>485</v>
      </c>
      <c r="F229" s="50"/>
      <c r="G229" s="50"/>
      <c r="H229" s="50"/>
      <c r="I229" s="53"/>
      <c r="J229" s="114">
        <f>SUM(D230,D232)</f>
        <v>4399</v>
      </c>
    </row>
    <row r="230" spans="1:10" x14ac:dyDescent="0.25">
      <c r="A230" s="128"/>
      <c r="B230" s="124"/>
      <c r="C230" s="124"/>
      <c r="D230" s="60">
        <v>1597</v>
      </c>
      <c r="E230" s="43">
        <v>8697</v>
      </c>
      <c r="F230" s="44"/>
      <c r="G230" s="44"/>
      <c r="H230" s="44"/>
      <c r="I230" s="45">
        <f>SUM(D230:G230)</f>
        <v>10294</v>
      </c>
      <c r="J230" s="115"/>
    </row>
    <row r="231" spans="1:10" x14ac:dyDescent="0.25">
      <c r="A231" s="128" t="s">
        <v>370</v>
      </c>
      <c r="B231" s="124" t="s">
        <v>471</v>
      </c>
      <c r="C231" s="124" t="s">
        <v>16</v>
      </c>
      <c r="D231" s="55" t="s">
        <v>484</v>
      </c>
      <c r="E231" s="43"/>
      <c r="F231" s="44"/>
      <c r="G231" s="44"/>
      <c r="H231" s="44"/>
      <c r="I231" s="45"/>
      <c r="J231" s="115"/>
    </row>
    <row r="232" spans="1:10" ht="15.75" thickBot="1" x14ac:dyDescent="0.3">
      <c r="A232" s="126"/>
      <c r="B232" s="122"/>
      <c r="C232" s="122"/>
      <c r="D232" s="62">
        <v>2802</v>
      </c>
      <c r="E232" s="51"/>
      <c r="F232" s="58"/>
      <c r="G232" s="58"/>
      <c r="H232" s="58"/>
      <c r="I232" s="52">
        <f>SUM(D232:G232)</f>
        <v>2802</v>
      </c>
      <c r="J232" s="116"/>
    </row>
    <row r="233" spans="1:10" x14ac:dyDescent="0.25">
      <c r="A233" s="127" t="s">
        <v>371</v>
      </c>
      <c r="B233" s="123" t="s">
        <v>103</v>
      </c>
      <c r="C233" s="123" t="s">
        <v>16</v>
      </c>
      <c r="D233" s="54" t="s">
        <v>486</v>
      </c>
      <c r="E233" s="49"/>
      <c r="F233" s="50"/>
      <c r="G233" s="50"/>
      <c r="H233" s="50"/>
      <c r="I233" s="53"/>
      <c r="J233" s="114">
        <f>SUM(D234)</f>
        <v>695</v>
      </c>
    </row>
    <row r="234" spans="1:10" ht="15.75" thickBot="1" x14ac:dyDescent="0.3">
      <c r="A234" s="126"/>
      <c r="B234" s="122"/>
      <c r="C234" s="122"/>
      <c r="D234" s="62">
        <v>695</v>
      </c>
      <c r="E234" s="51"/>
      <c r="F234" s="58"/>
      <c r="G234" s="58"/>
      <c r="H234" s="58"/>
      <c r="I234" s="52">
        <f>SUM(D234:G234)</f>
        <v>695</v>
      </c>
      <c r="J234" s="116"/>
    </row>
    <row r="235" spans="1:10" x14ac:dyDescent="0.25">
      <c r="A235" s="127" t="s">
        <v>372</v>
      </c>
      <c r="B235" s="123" t="s">
        <v>472</v>
      </c>
      <c r="C235" s="123" t="s">
        <v>16</v>
      </c>
      <c r="D235" s="54" t="s">
        <v>487</v>
      </c>
      <c r="E235" s="49" t="s">
        <v>253</v>
      </c>
      <c r="F235" s="50"/>
      <c r="G235" s="50"/>
      <c r="H235" s="50"/>
      <c r="I235" s="53"/>
      <c r="J235" s="114">
        <f>SUM(D236,D238,D240,D242,D244)</f>
        <v>1341</v>
      </c>
    </row>
    <row r="236" spans="1:10" x14ac:dyDescent="0.25">
      <c r="A236" s="128"/>
      <c r="B236" s="124"/>
      <c r="C236" s="124"/>
      <c r="D236" s="60">
        <v>568</v>
      </c>
      <c r="E236" s="43"/>
      <c r="F236" s="44"/>
      <c r="G236" s="44"/>
      <c r="H236" s="44"/>
      <c r="I236" s="45">
        <f>SUM(D236:G236)</f>
        <v>568</v>
      </c>
      <c r="J236" s="115"/>
    </row>
    <row r="237" spans="1:10" x14ac:dyDescent="0.25">
      <c r="A237" s="128" t="s">
        <v>373</v>
      </c>
      <c r="B237" s="124" t="s">
        <v>473</v>
      </c>
      <c r="C237" s="124" t="s">
        <v>16</v>
      </c>
      <c r="D237" s="55" t="s">
        <v>487</v>
      </c>
      <c r="E237" s="43"/>
      <c r="F237" s="44"/>
      <c r="G237" s="44"/>
      <c r="H237" s="44"/>
      <c r="I237" s="45"/>
      <c r="J237" s="115"/>
    </row>
    <row r="238" spans="1:10" x14ac:dyDescent="0.25">
      <c r="A238" s="128"/>
      <c r="B238" s="124"/>
      <c r="C238" s="124"/>
      <c r="D238" s="60">
        <v>240</v>
      </c>
      <c r="E238" s="43">
        <v>235</v>
      </c>
      <c r="F238" s="44"/>
      <c r="G238" s="44"/>
      <c r="H238" s="44"/>
      <c r="I238" s="45">
        <f>SUM(D238:G238)</f>
        <v>475</v>
      </c>
      <c r="J238" s="115"/>
    </row>
    <row r="239" spans="1:10" x14ac:dyDescent="0.25">
      <c r="A239" s="128" t="s">
        <v>374</v>
      </c>
      <c r="B239" s="124" t="s">
        <v>474</v>
      </c>
      <c r="C239" s="124" t="s">
        <v>16</v>
      </c>
      <c r="D239" s="55" t="s">
        <v>487</v>
      </c>
      <c r="E239" s="43" t="s">
        <v>490</v>
      </c>
      <c r="F239" s="44"/>
      <c r="G239" s="44"/>
      <c r="H239" s="44"/>
      <c r="I239" s="45"/>
      <c r="J239" s="115"/>
    </row>
    <row r="240" spans="1:10" x14ac:dyDescent="0.25">
      <c r="A240" s="128"/>
      <c r="B240" s="124"/>
      <c r="C240" s="124"/>
      <c r="D240" s="60">
        <v>270</v>
      </c>
      <c r="E240" s="43"/>
      <c r="F240" s="44"/>
      <c r="G240" s="44"/>
      <c r="H240" s="44"/>
      <c r="I240" s="45">
        <f>SUM(D240:G240)</f>
        <v>270</v>
      </c>
      <c r="J240" s="115"/>
    </row>
    <row r="241" spans="1:10" x14ac:dyDescent="0.25">
      <c r="A241" s="128" t="s">
        <v>375</v>
      </c>
      <c r="B241" s="124" t="s">
        <v>475</v>
      </c>
      <c r="C241" s="124" t="s">
        <v>16</v>
      </c>
      <c r="D241" s="55" t="s">
        <v>487</v>
      </c>
      <c r="E241" s="43" t="s">
        <v>490</v>
      </c>
      <c r="F241" s="44"/>
      <c r="G241" s="44"/>
      <c r="H241" s="44"/>
      <c r="I241" s="45"/>
      <c r="J241" s="115"/>
    </row>
    <row r="242" spans="1:10" x14ac:dyDescent="0.25">
      <c r="A242" s="128"/>
      <c r="B242" s="124"/>
      <c r="C242" s="124"/>
      <c r="D242" s="60">
        <v>155</v>
      </c>
      <c r="E242" s="43"/>
      <c r="F242" s="44"/>
      <c r="G242" s="44"/>
      <c r="H242" s="44"/>
      <c r="I242" s="45">
        <f>SUM(D242:G242)</f>
        <v>155</v>
      </c>
      <c r="J242" s="115"/>
    </row>
    <row r="243" spans="1:10" x14ac:dyDescent="0.25">
      <c r="A243" s="128" t="s">
        <v>376</v>
      </c>
      <c r="B243" s="124" t="s">
        <v>476</v>
      </c>
      <c r="C243" s="124" t="s">
        <v>16</v>
      </c>
      <c r="D243" s="55" t="s">
        <v>487</v>
      </c>
      <c r="E243" s="43" t="s">
        <v>490</v>
      </c>
      <c r="F243" s="44"/>
      <c r="G243" s="44"/>
      <c r="H243" s="44"/>
      <c r="I243" s="45"/>
      <c r="J243" s="115"/>
    </row>
    <row r="244" spans="1:10" ht="15.75" thickBot="1" x14ac:dyDescent="0.3">
      <c r="A244" s="126"/>
      <c r="B244" s="122"/>
      <c r="C244" s="122"/>
      <c r="D244" s="62">
        <v>108</v>
      </c>
      <c r="E244" s="51"/>
      <c r="F244" s="58"/>
      <c r="G244" s="58"/>
      <c r="H244" s="58"/>
      <c r="I244" s="52">
        <f>SUM(D244:G244)</f>
        <v>108</v>
      </c>
      <c r="J244" s="116"/>
    </row>
    <row r="245" spans="1:10" x14ac:dyDescent="0.25">
      <c r="A245" s="127" t="s">
        <v>377</v>
      </c>
      <c r="B245" s="123" t="s">
        <v>477</v>
      </c>
      <c r="C245" s="123" t="s">
        <v>16</v>
      </c>
      <c r="D245" s="54" t="s">
        <v>488</v>
      </c>
      <c r="E245" s="49"/>
      <c r="F245" s="50"/>
      <c r="G245" s="50"/>
      <c r="H245" s="50"/>
      <c r="I245" s="53"/>
      <c r="J245" s="114">
        <f>SUM(D246,D248,D250,D252)</f>
        <v>7352</v>
      </c>
    </row>
    <row r="246" spans="1:10" x14ac:dyDescent="0.25">
      <c r="A246" s="128"/>
      <c r="B246" s="124"/>
      <c r="C246" s="124"/>
      <c r="D246" s="60">
        <v>1658</v>
      </c>
      <c r="E246" s="43"/>
      <c r="F246" s="44"/>
      <c r="G246" s="44"/>
      <c r="H246" s="44"/>
      <c r="I246" s="45"/>
      <c r="J246" s="115"/>
    </row>
    <row r="247" spans="1:10" x14ac:dyDescent="0.25">
      <c r="A247" s="128" t="s">
        <v>378</v>
      </c>
      <c r="B247" s="124">
        <v>1664</v>
      </c>
      <c r="C247" s="124" t="s">
        <v>16</v>
      </c>
      <c r="D247" s="55" t="s">
        <v>488</v>
      </c>
      <c r="E247" s="43" t="s">
        <v>257</v>
      </c>
      <c r="F247" s="44"/>
      <c r="G247" s="44"/>
      <c r="H247" s="44"/>
      <c r="I247" s="45"/>
      <c r="J247" s="115"/>
    </row>
    <row r="248" spans="1:10" x14ac:dyDescent="0.25">
      <c r="A248" s="128"/>
      <c r="B248" s="124"/>
      <c r="C248" s="124"/>
      <c r="D248" s="60">
        <v>5215</v>
      </c>
      <c r="E248" s="43">
        <v>5661</v>
      </c>
      <c r="F248" s="44"/>
      <c r="G248" s="44"/>
      <c r="H248" s="44"/>
      <c r="I248" s="45">
        <f>SUM(D248:G248)</f>
        <v>10876</v>
      </c>
      <c r="J248" s="115"/>
    </row>
    <row r="249" spans="1:10" x14ac:dyDescent="0.25">
      <c r="A249" s="128" t="s">
        <v>379</v>
      </c>
      <c r="B249" s="124" t="s">
        <v>478</v>
      </c>
      <c r="C249" s="124" t="s">
        <v>16</v>
      </c>
      <c r="D249" s="55" t="s">
        <v>488</v>
      </c>
      <c r="E249" s="43" t="s">
        <v>253</v>
      </c>
      <c r="F249" s="44"/>
      <c r="G249" s="44"/>
      <c r="H249" s="44"/>
      <c r="I249" s="45"/>
      <c r="J249" s="115"/>
    </row>
    <row r="250" spans="1:10" x14ac:dyDescent="0.25">
      <c r="A250" s="128"/>
      <c r="B250" s="124"/>
      <c r="C250" s="124"/>
      <c r="D250" s="60">
        <v>342</v>
      </c>
      <c r="E250" s="43"/>
      <c r="F250" s="44"/>
      <c r="G250" s="44"/>
      <c r="H250" s="44"/>
      <c r="I250" s="45">
        <f>SUM(D250:G250)</f>
        <v>342</v>
      </c>
      <c r="J250" s="115"/>
    </row>
    <row r="251" spans="1:10" x14ac:dyDescent="0.25">
      <c r="A251" s="128" t="s">
        <v>380</v>
      </c>
      <c r="B251" s="124" t="s">
        <v>479</v>
      </c>
      <c r="C251" s="124" t="s">
        <v>16</v>
      </c>
      <c r="D251" s="55" t="s">
        <v>488</v>
      </c>
      <c r="E251" s="43"/>
      <c r="F251" s="44"/>
      <c r="G251" s="44"/>
      <c r="H251" s="44"/>
      <c r="I251" s="45"/>
      <c r="J251" s="115"/>
    </row>
    <row r="252" spans="1:10" ht="15.75" thickBot="1" x14ac:dyDescent="0.3">
      <c r="A252" s="126"/>
      <c r="B252" s="122"/>
      <c r="C252" s="122"/>
      <c r="D252" s="62">
        <v>137</v>
      </c>
      <c r="E252" s="51"/>
      <c r="F252" s="58"/>
      <c r="G252" s="58"/>
      <c r="H252" s="58"/>
      <c r="I252" s="52"/>
      <c r="J252" s="116"/>
    </row>
    <row r="253" spans="1:10" x14ac:dyDescent="0.25">
      <c r="A253" s="127" t="s">
        <v>381</v>
      </c>
      <c r="B253" s="123" t="s">
        <v>480</v>
      </c>
      <c r="C253" s="123" t="s">
        <v>110</v>
      </c>
      <c r="D253" s="54" t="s">
        <v>489</v>
      </c>
      <c r="E253" s="49"/>
      <c r="F253" s="50"/>
      <c r="G253" s="50"/>
      <c r="H253" s="50"/>
      <c r="I253" s="53"/>
      <c r="J253" s="114">
        <f>SUM(D254,D256,D258,D260)</f>
        <v>6742</v>
      </c>
    </row>
    <row r="254" spans="1:10" x14ac:dyDescent="0.25">
      <c r="A254" s="128"/>
      <c r="B254" s="124"/>
      <c r="C254" s="124"/>
      <c r="D254" s="60">
        <v>524</v>
      </c>
      <c r="E254" s="43">
        <v>1428</v>
      </c>
      <c r="F254" s="44"/>
      <c r="G254" s="44"/>
      <c r="H254" s="44"/>
      <c r="I254" s="45">
        <f>SUM(D254:G254)</f>
        <v>1952</v>
      </c>
      <c r="J254" s="115"/>
    </row>
    <row r="255" spans="1:10" x14ac:dyDescent="0.25">
      <c r="A255" s="128" t="s">
        <v>382</v>
      </c>
      <c r="B255" s="124">
        <v>3067</v>
      </c>
      <c r="C255" s="124" t="s">
        <v>110</v>
      </c>
      <c r="D255" s="55" t="s">
        <v>489</v>
      </c>
      <c r="E255" s="43"/>
      <c r="F255" s="44"/>
      <c r="G255" s="44"/>
      <c r="H255" s="44"/>
      <c r="I255" s="45"/>
      <c r="J255" s="115"/>
    </row>
    <row r="256" spans="1:10" x14ac:dyDescent="0.25">
      <c r="A256" s="128"/>
      <c r="B256" s="124"/>
      <c r="C256" s="124"/>
      <c r="D256" s="60">
        <v>2672</v>
      </c>
      <c r="E256" s="43">
        <v>967</v>
      </c>
      <c r="F256" s="44"/>
      <c r="G256" s="44"/>
      <c r="H256" s="44"/>
      <c r="I256" s="45">
        <f>SUM(D256:G256)</f>
        <v>3639</v>
      </c>
      <c r="J256" s="115"/>
    </row>
    <row r="257" spans="1:10" x14ac:dyDescent="0.25">
      <c r="A257" s="128" t="s">
        <v>383</v>
      </c>
      <c r="B257" s="124">
        <v>3066</v>
      </c>
      <c r="C257" s="124" t="s">
        <v>110</v>
      </c>
      <c r="D257" s="55" t="s">
        <v>489</v>
      </c>
      <c r="E257" s="43" t="s">
        <v>257</v>
      </c>
      <c r="F257" s="44"/>
      <c r="G257" s="44"/>
      <c r="H257" s="44"/>
      <c r="I257" s="45"/>
      <c r="J257" s="115"/>
    </row>
    <row r="258" spans="1:10" x14ac:dyDescent="0.25">
      <c r="A258" s="128"/>
      <c r="B258" s="124"/>
      <c r="C258" s="124"/>
      <c r="D258" s="60">
        <v>2011</v>
      </c>
      <c r="E258" s="43">
        <v>4980</v>
      </c>
      <c r="F258" s="44"/>
      <c r="G258" s="44"/>
      <c r="H258" s="44"/>
      <c r="I258" s="45">
        <f>SUM(D258:G258)</f>
        <v>6991</v>
      </c>
      <c r="J258" s="115"/>
    </row>
    <row r="259" spans="1:10" x14ac:dyDescent="0.25">
      <c r="A259" s="128" t="s">
        <v>384</v>
      </c>
      <c r="B259" s="124">
        <v>3068</v>
      </c>
      <c r="C259" s="124" t="s">
        <v>110</v>
      </c>
      <c r="D259" s="55" t="s">
        <v>489</v>
      </c>
      <c r="E259" s="43"/>
      <c r="F259" s="44"/>
      <c r="G259" s="44"/>
      <c r="H259" s="44"/>
      <c r="I259" s="45"/>
      <c r="J259" s="115"/>
    </row>
    <row r="260" spans="1:10" ht="15.75" thickBot="1" x14ac:dyDescent="0.3">
      <c r="A260" s="126"/>
      <c r="B260" s="122"/>
      <c r="C260" s="122"/>
      <c r="D260" s="62">
        <v>1535</v>
      </c>
      <c r="E260" s="51"/>
      <c r="F260" s="58"/>
      <c r="G260" s="58"/>
      <c r="H260" s="58"/>
      <c r="I260" s="52">
        <f>SUM(D260:G260)</f>
        <v>1535</v>
      </c>
      <c r="J260" s="116"/>
    </row>
    <row r="261" spans="1:10" x14ac:dyDescent="0.25">
      <c r="A261" s="127" t="s">
        <v>385</v>
      </c>
      <c r="B261" s="123">
        <v>3064</v>
      </c>
      <c r="C261" s="123" t="s">
        <v>110</v>
      </c>
      <c r="D261" s="54" t="s">
        <v>494</v>
      </c>
      <c r="E261" s="49"/>
      <c r="F261" s="50"/>
      <c r="G261" s="50"/>
      <c r="H261" s="50"/>
      <c r="I261" s="53"/>
      <c r="J261" s="114">
        <f>SUM(D262)</f>
        <v>7923</v>
      </c>
    </row>
    <row r="262" spans="1:10" ht="15.75" thickBot="1" x14ac:dyDescent="0.3">
      <c r="A262" s="126"/>
      <c r="B262" s="122"/>
      <c r="C262" s="122"/>
      <c r="D262" s="62">
        <v>7923</v>
      </c>
      <c r="E262" s="51"/>
      <c r="F262" s="58"/>
      <c r="G262" s="58"/>
      <c r="H262" s="58"/>
      <c r="I262" s="52">
        <f>SUM(D262:G262)</f>
        <v>7923</v>
      </c>
      <c r="J262" s="116"/>
    </row>
    <row r="263" spans="1:10" x14ac:dyDescent="0.25">
      <c r="A263" s="127" t="s">
        <v>386</v>
      </c>
      <c r="B263" s="123">
        <v>3081</v>
      </c>
      <c r="C263" s="123" t="s">
        <v>110</v>
      </c>
      <c r="D263" s="54" t="s">
        <v>495</v>
      </c>
      <c r="E263" s="49"/>
      <c r="F263" s="50"/>
      <c r="G263" s="50"/>
      <c r="H263" s="50"/>
      <c r="I263" s="53"/>
      <c r="J263" s="114">
        <f>SUM(D264)</f>
        <v>8801</v>
      </c>
    </row>
    <row r="264" spans="1:10" ht="15.75" thickBot="1" x14ac:dyDescent="0.3">
      <c r="A264" s="126"/>
      <c r="B264" s="122"/>
      <c r="C264" s="122"/>
      <c r="D264" s="62">
        <v>8801</v>
      </c>
      <c r="E264" s="51"/>
      <c r="F264" s="58"/>
      <c r="G264" s="58"/>
      <c r="H264" s="58"/>
      <c r="I264" s="52">
        <f>SUM(D264:G264)</f>
        <v>8801</v>
      </c>
      <c r="J264" s="116"/>
    </row>
    <row r="265" spans="1:10" x14ac:dyDescent="0.25">
      <c r="A265" s="127" t="s">
        <v>387</v>
      </c>
      <c r="B265" s="123" t="s">
        <v>115</v>
      </c>
      <c r="C265" s="123" t="s">
        <v>110</v>
      </c>
      <c r="D265" s="54" t="s">
        <v>496</v>
      </c>
      <c r="E265" s="49" t="s">
        <v>427</v>
      </c>
      <c r="F265" s="50"/>
      <c r="G265" s="50"/>
      <c r="H265" s="50"/>
      <c r="I265" s="53"/>
      <c r="J265" s="114">
        <f>SUM(D266)</f>
        <v>1007</v>
      </c>
    </row>
    <row r="266" spans="1:10" ht="15.75" thickBot="1" x14ac:dyDescent="0.3">
      <c r="A266" s="126"/>
      <c r="B266" s="122"/>
      <c r="C266" s="122"/>
      <c r="D266" s="62">
        <v>1007</v>
      </c>
      <c r="E266" s="51"/>
      <c r="F266" s="58"/>
      <c r="G266" s="58"/>
      <c r="H266" s="58"/>
      <c r="I266" s="52">
        <f>SUM(D266:G266)</f>
        <v>1007</v>
      </c>
      <c r="J266" s="116"/>
    </row>
    <row r="267" spans="1:10" x14ac:dyDescent="0.25">
      <c r="A267" s="127" t="s">
        <v>388</v>
      </c>
      <c r="B267" s="123">
        <v>3077</v>
      </c>
      <c r="C267" s="123" t="s">
        <v>110</v>
      </c>
      <c r="D267" s="54" t="s">
        <v>497</v>
      </c>
      <c r="E267" s="49" t="s">
        <v>498</v>
      </c>
      <c r="F267" s="50"/>
      <c r="G267" s="50"/>
      <c r="H267" s="50"/>
      <c r="I267" s="53"/>
      <c r="J267" s="114">
        <f>SUM(D268,D270,D272)</f>
        <v>9335</v>
      </c>
    </row>
    <row r="268" spans="1:10" x14ac:dyDescent="0.25">
      <c r="A268" s="128"/>
      <c r="B268" s="124"/>
      <c r="C268" s="124"/>
      <c r="D268" s="60">
        <v>6922</v>
      </c>
      <c r="E268" s="43">
        <v>21545</v>
      </c>
      <c r="F268" s="44"/>
      <c r="G268" s="44"/>
      <c r="H268" s="44"/>
      <c r="I268" s="45">
        <f>SUM(D268:G268)</f>
        <v>28467</v>
      </c>
      <c r="J268" s="115"/>
    </row>
    <row r="269" spans="1:10" x14ac:dyDescent="0.25">
      <c r="A269" s="128" t="s">
        <v>389</v>
      </c>
      <c r="B269" s="124" t="s">
        <v>491</v>
      </c>
      <c r="C269" s="124" t="s">
        <v>110</v>
      </c>
      <c r="D269" s="55" t="s">
        <v>497</v>
      </c>
      <c r="E269" s="43"/>
      <c r="F269" s="44"/>
      <c r="G269" s="44"/>
      <c r="H269" s="44"/>
      <c r="I269" s="45"/>
      <c r="J269" s="115"/>
    </row>
    <row r="270" spans="1:10" x14ac:dyDescent="0.25">
      <c r="A270" s="128"/>
      <c r="B270" s="124"/>
      <c r="C270" s="124"/>
      <c r="D270" s="60">
        <v>273</v>
      </c>
      <c r="E270" s="43"/>
      <c r="F270" s="44"/>
      <c r="G270" s="44"/>
      <c r="H270" s="44"/>
      <c r="I270" s="45">
        <f>SUM(D270:G270)</f>
        <v>273</v>
      </c>
      <c r="J270" s="115"/>
    </row>
    <row r="271" spans="1:10" x14ac:dyDescent="0.25">
      <c r="A271" s="128" t="s">
        <v>390</v>
      </c>
      <c r="B271" s="124">
        <v>3058</v>
      </c>
      <c r="C271" s="124" t="s">
        <v>110</v>
      </c>
      <c r="D271" s="55" t="s">
        <v>497</v>
      </c>
      <c r="E271" s="43" t="s">
        <v>502</v>
      </c>
      <c r="F271" s="43" t="s">
        <v>242</v>
      </c>
      <c r="G271" s="44"/>
      <c r="H271" s="44"/>
      <c r="I271" s="45"/>
      <c r="J271" s="115"/>
    </row>
    <row r="272" spans="1:10" ht="15.75" thickBot="1" x14ac:dyDescent="0.3">
      <c r="A272" s="126"/>
      <c r="B272" s="122"/>
      <c r="C272" s="122"/>
      <c r="D272" s="62">
        <v>2140</v>
      </c>
      <c r="E272" s="51">
        <v>1114</v>
      </c>
      <c r="F272" s="51">
        <v>10567</v>
      </c>
      <c r="G272" s="58"/>
      <c r="H272" s="58"/>
      <c r="I272" s="52">
        <f>SUM(D272:G272)</f>
        <v>13821</v>
      </c>
      <c r="J272" s="116"/>
    </row>
    <row r="273" spans="1:10" x14ac:dyDescent="0.25">
      <c r="A273" s="127" t="s">
        <v>391</v>
      </c>
      <c r="B273" s="123">
        <v>3097</v>
      </c>
      <c r="C273" s="123" t="s">
        <v>110</v>
      </c>
      <c r="D273" s="54" t="s">
        <v>499</v>
      </c>
      <c r="E273" s="49"/>
      <c r="F273" s="50"/>
      <c r="G273" s="50"/>
      <c r="H273" s="50"/>
      <c r="I273" s="53"/>
      <c r="J273" s="114">
        <f>SUM(D274,D276)</f>
        <v>910</v>
      </c>
    </row>
    <row r="274" spans="1:10" x14ac:dyDescent="0.25">
      <c r="A274" s="128"/>
      <c r="B274" s="124"/>
      <c r="C274" s="124"/>
      <c r="D274" s="60">
        <v>802</v>
      </c>
      <c r="E274" s="43"/>
      <c r="F274" s="44"/>
      <c r="G274" s="44"/>
      <c r="H274" s="44"/>
      <c r="I274" s="45"/>
      <c r="J274" s="115"/>
    </row>
    <row r="275" spans="1:10" x14ac:dyDescent="0.25">
      <c r="A275" s="128" t="s">
        <v>392</v>
      </c>
      <c r="B275" s="124" t="s">
        <v>492</v>
      </c>
      <c r="C275" s="124" t="s">
        <v>110</v>
      </c>
      <c r="D275" s="55" t="s">
        <v>499</v>
      </c>
      <c r="E275" s="43" t="s">
        <v>253</v>
      </c>
      <c r="F275" s="44"/>
      <c r="G275" s="44"/>
      <c r="H275" s="44"/>
      <c r="I275" s="45"/>
      <c r="J275" s="115"/>
    </row>
    <row r="276" spans="1:10" ht="15.75" thickBot="1" x14ac:dyDescent="0.3">
      <c r="A276" s="126"/>
      <c r="B276" s="122"/>
      <c r="C276" s="122"/>
      <c r="D276" s="62">
        <v>108</v>
      </c>
      <c r="E276" s="51"/>
      <c r="F276" s="58"/>
      <c r="G276" s="58"/>
      <c r="H276" s="58"/>
      <c r="I276" s="52"/>
      <c r="J276" s="116"/>
    </row>
    <row r="277" spans="1:10" x14ac:dyDescent="0.25">
      <c r="A277" s="127" t="s">
        <v>393</v>
      </c>
      <c r="B277" s="123">
        <v>3090</v>
      </c>
      <c r="C277" s="123" t="s">
        <v>110</v>
      </c>
      <c r="D277" s="54" t="s">
        <v>501</v>
      </c>
      <c r="E277" s="49"/>
      <c r="F277" s="50"/>
      <c r="G277" s="50"/>
      <c r="H277" s="50"/>
      <c r="I277" s="53"/>
      <c r="J277" s="114">
        <f>SUM(D278,D280)</f>
        <v>649</v>
      </c>
    </row>
    <row r="278" spans="1:10" x14ac:dyDescent="0.25">
      <c r="A278" s="128"/>
      <c r="B278" s="124"/>
      <c r="C278" s="124"/>
      <c r="D278" s="60">
        <v>431</v>
      </c>
      <c r="E278" s="43"/>
      <c r="F278" s="44"/>
      <c r="G278" s="44"/>
      <c r="H278" s="44"/>
      <c r="I278" s="45">
        <f>SUM(D278:G278)</f>
        <v>431</v>
      </c>
      <c r="J278" s="115"/>
    </row>
    <row r="279" spans="1:10" x14ac:dyDescent="0.25">
      <c r="A279" s="128" t="s">
        <v>394</v>
      </c>
      <c r="B279" s="124" t="s">
        <v>493</v>
      </c>
      <c r="C279" s="124" t="s">
        <v>110</v>
      </c>
      <c r="D279" s="55" t="s">
        <v>501</v>
      </c>
      <c r="E279" s="43" t="s">
        <v>253</v>
      </c>
      <c r="F279" s="44"/>
      <c r="G279" s="44"/>
      <c r="H279" s="44"/>
      <c r="I279" s="45"/>
      <c r="J279" s="115"/>
    </row>
    <row r="280" spans="1:10" ht="15.75" thickBot="1" x14ac:dyDescent="0.3">
      <c r="A280" s="126"/>
      <c r="B280" s="122"/>
      <c r="C280" s="122"/>
      <c r="D280" s="62">
        <v>218</v>
      </c>
      <c r="E280" s="51"/>
      <c r="F280" s="58"/>
      <c r="G280" s="58"/>
      <c r="H280" s="58"/>
      <c r="I280" s="52">
        <f>SUM(D280:G280)</f>
        <v>218</v>
      </c>
      <c r="J280" s="116"/>
    </row>
    <row r="281" spans="1:10" x14ac:dyDescent="0.25">
      <c r="A281" s="127" t="s">
        <v>395</v>
      </c>
      <c r="B281" s="123">
        <v>3058</v>
      </c>
      <c r="C281" s="123" t="s">
        <v>110</v>
      </c>
      <c r="D281" s="54" t="s">
        <v>502</v>
      </c>
      <c r="E281" s="49" t="s">
        <v>497</v>
      </c>
      <c r="F281" s="49" t="s">
        <v>242</v>
      </c>
      <c r="G281" s="50"/>
      <c r="H281" s="50"/>
      <c r="I281" s="53"/>
      <c r="J281" s="114">
        <f>SUM(D282)</f>
        <v>1114</v>
      </c>
    </row>
    <row r="282" spans="1:10" ht="15.75" thickBot="1" x14ac:dyDescent="0.3">
      <c r="A282" s="126"/>
      <c r="B282" s="122"/>
      <c r="C282" s="122"/>
      <c r="D282" s="62">
        <v>1114</v>
      </c>
      <c r="E282" s="51">
        <v>2140</v>
      </c>
      <c r="F282" s="51">
        <v>10567</v>
      </c>
      <c r="G282" s="58"/>
      <c r="H282" s="58"/>
      <c r="I282" s="52">
        <f>SUM(D282:G282)</f>
        <v>13821</v>
      </c>
      <c r="J282" s="116"/>
    </row>
    <row r="283" spans="1:10" x14ac:dyDescent="0.25">
      <c r="A283" s="127" t="s">
        <v>396</v>
      </c>
      <c r="B283" s="123">
        <v>1219</v>
      </c>
      <c r="C283" s="123" t="s">
        <v>110</v>
      </c>
      <c r="D283" s="54" t="s">
        <v>503</v>
      </c>
      <c r="E283" s="49" t="s">
        <v>427</v>
      </c>
      <c r="F283" s="49"/>
      <c r="G283" s="50"/>
      <c r="H283" s="50"/>
      <c r="I283" s="53"/>
      <c r="J283" s="114">
        <f>SUM(D286,D284)</f>
        <v>3094</v>
      </c>
    </row>
    <row r="284" spans="1:10" x14ac:dyDescent="0.25">
      <c r="A284" s="128"/>
      <c r="B284" s="124"/>
      <c r="C284" s="124"/>
      <c r="D284" s="60">
        <v>447</v>
      </c>
      <c r="E284" s="43">
        <v>3566</v>
      </c>
      <c r="F284" s="43"/>
      <c r="G284" s="44"/>
      <c r="H284" s="44"/>
      <c r="I284" s="45">
        <f>SUM(D284:G284)</f>
        <v>4013</v>
      </c>
      <c r="J284" s="115"/>
    </row>
    <row r="285" spans="1:10" x14ac:dyDescent="0.25">
      <c r="A285" s="128" t="s">
        <v>397</v>
      </c>
      <c r="B285" s="124">
        <v>3091</v>
      </c>
      <c r="C285" s="124" t="s">
        <v>110</v>
      </c>
      <c r="D285" s="55" t="s">
        <v>503</v>
      </c>
      <c r="E285" s="43"/>
      <c r="F285" s="43"/>
      <c r="G285" s="44"/>
      <c r="H285" s="44"/>
      <c r="I285" s="45"/>
      <c r="J285" s="115"/>
    </row>
    <row r="286" spans="1:10" ht="15.75" thickBot="1" x14ac:dyDescent="0.3">
      <c r="A286" s="126"/>
      <c r="B286" s="122"/>
      <c r="C286" s="122"/>
      <c r="D286" s="62">
        <v>2647</v>
      </c>
      <c r="E286" s="51"/>
      <c r="F286" s="51"/>
      <c r="G286" s="58"/>
      <c r="H286" s="58"/>
      <c r="I286" s="52">
        <f>SUM(D286:G286)</f>
        <v>2647</v>
      </c>
      <c r="J286" s="116"/>
    </row>
    <row r="287" spans="1:10" x14ac:dyDescent="0.25">
      <c r="A287" s="127" t="s">
        <v>398</v>
      </c>
      <c r="B287" s="123">
        <v>3053</v>
      </c>
      <c r="C287" s="123" t="s">
        <v>110</v>
      </c>
      <c r="D287" s="54" t="s">
        <v>509</v>
      </c>
      <c r="E287" s="49"/>
      <c r="F287" s="49"/>
      <c r="G287" s="50"/>
      <c r="H287" s="50"/>
      <c r="I287" s="53"/>
      <c r="J287" s="114">
        <f>SUM(D288,D290,D292,D294,D296)</f>
        <v>776</v>
      </c>
    </row>
    <row r="288" spans="1:10" x14ac:dyDescent="0.25">
      <c r="A288" s="128"/>
      <c r="B288" s="124"/>
      <c r="C288" s="124"/>
      <c r="D288" s="60">
        <v>438</v>
      </c>
      <c r="E288" s="43"/>
      <c r="F288" s="43"/>
      <c r="G288" s="44"/>
      <c r="H288" s="44"/>
      <c r="I288" s="45"/>
      <c r="J288" s="115"/>
    </row>
    <row r="289" spans="1:10" x14ac:dyDescent="0.25">
      <c r="A289" s="128" t="s">
        <v>399</v>
      </c>
      <c r="B289" s="124">
        <v>524</v>
      </c>
      <c r="C289" s="124" t="s">
        <v>110</v>
      </c>
      <c r="D289" s="56" t="s">
        <v>509</v>
      </c>
      <c r="E289" s="43" t="s">
        <v>253</v>
      </c>
      <c r="F289" s="43"/>
      <c r="G289" s="44"/>
      <c r="H289" s="44"/>
      <c r="I289" s="45"/>
      <c r="J289" s="115"/>
    </row>
    <row r="290" spans="1:10" x14ac:dyDescent="0.25">
      <c r="A290" s="128"/>
      <c r="B290" s="124"/>
      <c r="C290" s="124"/>
      <c r="D290" s="43">
        <v>135</v>
      </c>
      <c r="E290" s="43">
        <v>116</v>
      </c>
      <c r="F290" s="43"/>
      <c r="G290" s="44"/>
      <c r="H290" s="44"/>
      <c r="I290" s="45">
        <f>SUM(D290:G290)</f>
        <v>251</v>
      </c>
      <c r="J290" s="115"/>
    </row>
    <row r="291" spans="1:10" x14ac:dyDescent="0.25">
      <c r="A291" s="128" t="s">
        <v>400</v>
      </c>
      <c r="B291" s="124">
        <v>523</v>
      </c>
      <c r="C291" s="124" t="s">
        <v>110</v>
      </c>
      <c r="D291" s="56" t="s">
        <v>509</v>
      </c>
      <c r="E291" s="43" t="s">
        <v>253</v>
      </c>
      <c r="F291" s="43"/>
      <c r="G291" s="44"/>
      <c r="H291" s="44"/>
      <c r="I291" s="45"/>
      <c r="J291" s="115"/>
    </row>
    <row r="292" spans="1:10" x14ac:dyDescent="0.25">
      <c r="A292" s="128"/>
      <c r="B292" s="124"/>
      <c r="C292" s="124"/>
      <c r="D292" s="43">
        <v>24</v>
      </c>
      <c r="E292" s="43">
        <v>270</v>
      </c>
      <c r="F292" s="43"/>
      <c r="G292" s="44"/>
      <c r="H292" s="44"/>
      <c r="I292" s="45">
        <f>SUM(D292:G292)</f>
        <v>294</v>
      </c>
      <c r="J292" s="115"/>
    </row>
    <row r="293" spans="1:10" x14ac:dyDescent="0.25">
      <c r="A293" s="128" t="s">
        <v>401</v>
      </c>
      <c r="B293" s="124" t="s">
        <v>504</v>
      </c>
      <c r="C293" s="124" t="s">
        <v>110</v>
      </c>
      <c r="D293" s="56" t="s">
        <v>509</v>
      </c>
      <c r="E293" s="43" t="s">
        <v>253</v>
      </c>
      <c r="F293" s="43"/>
      <c r="G293" s="44"/>
      <c r="H293" s="44"/>
      <c r="I293" s="45"/>
      <c r="J293" s="115"/>
    </row>
    <row r="294" spans="1:10" x14ac:dyDescent="0.25">
      <c r="A294" s="128"/>
      <c r="B294" s="124"/>
      <c r="C294" s="124"/>
      <c r="D294" s="43">
        <v>75</v>
      </c>
      <c r="E294" s="43">
        <v>694</v>
      </c>
      <c r="F294" s="43"/>
      <c r="G294" s="44"/>
      <c r="H294" s="44"/>
      <c r="I294" s="45">
        <f>SUM(D294:G294)</f>
        <v>769</v>
      </c>
      <c r="J294" s="115"/>
    </row>
    <row r="295" spans="1:10" x14ac:dyDescent="0.25">
      <c r="A295" s="128" t="s">
        <v>402</v>
      </c>
      <c r="B295" s="124" t="s">
        <v>505</v>
      </c>
      <c r="C295" s="124" t="s">
        <v>110</v>
      </c>
      <c r="D295" s="56" t="s">
        <v>509</v>
      </c>
      <c r="E295" s="43" t="s">
        <v>253</v>
      </c>
      <c r="F295" s="43"/>
      <c r="G295" s="44"/>
      <c r="H295" s="44"/>
      <c r="I295" s="45"/>
      <c r="J295" s="115"/>
    </row>
    <row r="296" spans="1:10" ht="15.75" thickBot="1" x14ac:dyDescent="0.3">
      <c r="A296" s="126"/>
      <c r="B296" s="122"/>
      <c r="C296" s="122"/>
      <c r="D296" s="51">
        <v>104</v>
      </c>
      <c r="E296" s="51">
        <v>834</v>
      </c>
      <c r="F296" s="51"/>
      <c r="G296" s="58"/>
      <c r="H296" s="58"/>
      <c r="I296" s="52">
        <f>SUM(D296:G296)</f>
        <v>938</v>
      </c>
      <c r="J296" s="116"/>
    </row>
    <row r="297" spans="1:10" x14ac:dyDescent="0.25">
      <c r="A297" s="127" t="s">
        <v>403</v>
      </c>
      <c r="B297" s="123">
        <v>3108</v>
      </c>
      <c r="C297" s="123" t="s">
        <v>110</v>
      </c>
      <c r="D297" s="54" t="s">
        <v>510</v>
      </c>
      <c r="E297" s="49" t="s">
        <v>257</v>
      </c>
      <c r="F297" s="49"/>
      <c r="G297" s="50"/>
      <c r="H297" s="50"/>
      <c r="I297" s="53"/>
      <c r="J297" s="114">
        <f>SUM(D298)</f>
        <v>3197</v>
      </c>
    </row>
    <row r="298" spans="1:10" ht="15.75" thickBot="1" x14ac:dyDescent="0.3">
      <c r="A298" s="126"/>
      <c r="B298" s="122"/>
      <c r="C298" s="122"/>
      <c r="D298" s="51">
        <v>3197</v>
      </c>
      <c r="E298" s="51">
        <v>870</v>
      </c>
      <c r="F298" s="51"/>
      <c r="G298" s="58"/>
      <c r="H298" s="58"/>
      <c r="I298" s="52">
        <f>SUM(D298:G298)</f>
        <v>4067</v>
      </c>
      <c r="J298" s="116"/>
    </row>
    <row r="299" spans="1:10" x14ac:dyDescent="0.25">
      <c r="A299" s="127" t="s">
        <v>404</v>
      </c>
      <c r="B299" s="123">
        <v>3110</v>
      </c>
      <c r="C299" s="123" t="s">
        <v>110</v>
      </c>
      <c r="D299" s="54" t="s">
        <v>511</v>
      </c>
      <c r="E299" s="49" t="s">
        <v>242</v>
      </c>
      <c r="F299" s="49"/>
      <c r="G299" s="50"/>
      <c r="H299" s="50"/>
      <c r="I299" s="53"/>
      <c r="J299" s="114">
        <f>SUM(D300)</f>
        <v>1624</v>
      </c>
    </row>
    <row r="300" spans="1:10" ht="15.75" thickBot="1" x14ac:dyDescent="0.3">
      <c r="A300" s="126"/>
      <c r="B300" s="122"/>
      <c r="C300" s="122"/>
      <c r="D300" s="51">
        <v>1624</v>
      </c>
      <c r="E300" s="51">
        <v>1979</v>
      </c>
      <c r="F300" s="51"/>
      <c r="G300" s="58"/>
      <c r="H300" s="58"/>
      <c r="I300" s="52">
        <f>SUM(D300:G300)</f>
        <v>3603</v>
      </c>
      <c r="J300" s="116"/>
    </row>
    <row r="301" spans="1:10" x14ac:dyDescent="0.25">
      <c r="A301" s="127" t="s">
        <v>405</v>
      </c>
      <c r="B301" s="123">
        <v>3050</v>
      </c>
      <c r="C301" s="123" t="s">
        <v>110</v>
      </c>
      <c r="D301" s="54" t="s">
        <v>512</v>
      </c>
      <c r="E301" s="49"/>
      <c r="F301" s="49"/>
      <c r="G301" s="50"/>
      <c r="H301" s="50"/>
      <c r="I301" s="53"/>
      <c r="J301" s="114">
        <f>SUM(D302)</f>
        <v>1009</v>
      </c>
    </row>
    <row r="302" spans="1:10" ht="15.75" thickBot="1" x14ac:dyDescent="0.3">
      <c r="A302" s="126"/>
      <c r="B302" s="122"/>
      <c r="C302" s="122"/>
      <c r="D302" s="51">
        <v>1009</v>
      </c>
      <c r="E302" s="51">
        <v>4670</v>
      </c>
      <c r="F302" s="51"/>
      <c r="G302" s="58"/>
      <c r="H302" s="58"/>
      <c r="I302" s="52">
        <f>SUM(D302:G302)</f>
        <v>5679</v>
      </c>
      <c r="J302" s="116"/>
    </row>
    <row r="303" spans="1:10" x14ac:dyDescent="0.25">
      <c r="A303" s="127" t="s">
        <v>406</v>
      </c>
      <c r="B303" s="123">
        <v>3122</v>
      </c>
      <c r="C303" s="123" t="s">
        <v>110</v>
      </c>
      <c r="D303" s="54" t="s">
        <v>513</v>
      </c>
      <c r="E303" s="49"/>
      <c r="F303" s="49"/>
      <c r="G303" s="50"/>
      <c r="H303" s="50"/>
      <c r="I303" s="53"/>
      <c r="J303" s="114">
        <f>SUM(D304)</f>
        <v>129</v>
      </c>
    </row>
    <row r="304" spans="1:10" ht="15.75" thickBot="1" x14ac:dyDescent="0.3">
      <c r="A304" s="126"/>
      <c r="B304" s="122"/>
      <c r="C304" s="122"/>
      <c r="D304" s="51">
        <v>129</v>
      </c>
      <c r="E304" s="51"/>
      <c r="F304" s="51"/>
      <c r="G304" s="58"/>
      <c r="H304" s="58"/>
      <c r="I304" s="52">
        <f>SUM(D304:G304)</f>
        <v>129</v>
      </c>
      <c r="J304" s="116"/>
    </row>
    <row r="305" spans="1:10" x14ac:dyDescent="0.25">
      <c r="A305" s="127" t="s">
        <v>407</v>
      </c>
      <c r="B305" s="123">
        <v>3119</v>
      </c>
      <c r="C305" s="123" t="s">
        <v>110</v>
      </c>
      <c r="D305" s="54" t="s">
        <v>514</v>
      </c>
      <c r="E305" s="49"/>
      <c r="F305" s="49"/>
      <c r="G305" s="50"/>
      <c r="H305" s="50"/>
      <c r="I305" s="53"/>
      <c r="J305" s="114">
        <f>SUM(D306)</f>
        <v>298</v>
      </c>
    </row>
    <row r="306" spans="1:10" ht="15.75" thickBot="1" x14ac:dyDescent="0.3">
      <c r="A306" s="126"/>
      <c r="B306" s="122"/>
      <c r="C306" s="122"/>
      <c r="D306" s="51">
        <v>298</v>
      </c>
      <c r="E306" s="51"/>
      <c r="F306" s="51"/>
      <c r="G306" s="58"/>
      <c r="H306" s="58"/>
      <c r="I306" s="52">
        <f>SUM(D306:G306)</f>
        <v>298</v>
      </c>
      <c r="J306" s="116"/>
    </row>
    <row r="307" spans="1:10" x14ac:dyDescent="0.25">
      <c r="A307" s="127" t="s">
        <v>408</v>
      </c>
      <c r="B307" s="123">
        <v>3056</v>
      </c>
      <c r="C307" s="123" t="s">
        <v>110</v>
      </c>
      <c r="D307" s="54" t="s">
        <v>515</v>
      </c>
      <c r="E307" s="49" t="s">
        <v>498</v>
      </c>
      <c r="F307" s="49"/>
      <c r="G307" s="50"/>
      <c r="H307" s="50"/>
      <c r="I307" s="53"/>
      <c r="J307" s="114">
        <f>SUM(D310,D308,D312,D314)</f>
        <v>2743</v>
      </c>
    </row>
    <row r="308" spans="1:10" x14ac:dyDescent="0.25">
      <c r="A308" s="128"/>
      <c r="B308" s="124"/>
      <c r="C308" s="124"/>
      <c r="D308" s="43">
        <v>2209</v>
      </c>
      <c r="E308" s="43">
        <v>20759</v>
      </c>
      <c r="F308" s="43"/>
      <c r="G308" s="44"/>
      <c r="H308" s="44"/>
      <c r="I308" s="45">
        <f>SUM(D308:G308)</f>
        <v>22968</v>
      </c>
      <c r="J308" s="115"/>
    </row>
    <row r="309" spans="1:10" x14ac:dyDescent="0.25">
      <c r="A309" s="128" t="s">
        <v>409</v>
      </c>
      <c r="B309" s="124">
        <v>3177</v>
      </c>
      <c r="C309" s="124" t="s">
        <v>110</v>
      </c>
      <c r="D309" s="56" t="s">
        <v>515</v>
      </c>
      <c r="E309" s="43"/>
      <c r="F309" s="43"/>
      <c r="G309" s="44"/>
      <c r="H309" s="44"/>
      <c r="I309" s="45"/>
      <c r="J309" s="115"/>
    </row>
    <row r="310" spans="1:10" x14ac:dyDescent="0.25">
      <c r="A310" s="128"/>
      <c r="B310" s="124"/>
      <c r="C310" s="124"/>
      <c r="D310" s="43">
        <v>183</v>
      </c>
      <c r="E310" s="43"/>
      <c r="F310" s="43"/>
      <c r="G310" s="44"/>
      <c r="H310" s="44"/>
      <c r="I310" s="45">
        <f>SUM(D310:G310)</f>
        <v>183</v>
      </c>
      <c r="J310" s="115"/>
    </row>
    <row r="311" spans="1:10" x14ac:dyDescent="0.25">
      <c r="A311" s="128" t="s">
        <v>410</v>
      </c>
      <c r="B311" s="124" t="s">
        <v>506</v>
      </c>
      <c r="C311" s="124" t="s">
        <v>110</v>
      </c>
      <c r="D311" s="56" t="s">
        <v>515</v>
      </c>
      <c r="E311" s="43" t="s">
        <v>253</v>
      </c>
      <c r="F311" s="43"/>
      <c r="G311" s="44"/>
      <c r="H311" s="44"/>
      <c r="I311" s="45"/>
      <c r="J311" s="115"/>
    </row>
    <row r="312" spans="1:10" x14ac:dyDescent="0.25">
      <c r="A312" s="128"/>
      <c r="B312" s="124"/>
      <c r="C312" s="124"/>
      <c r="D312" s="43">
        <v>100</v>
      </c>
      <c r="E312" s="43">
        <v>1023</v>
      </c>
      <c r="F312" s="43"/>
      <c r="G312" s="44"/>
      <c r="H312" s="44"/>
      <c r="I312" s="45">
        <f>SUM(D312:G312)</f>
        <v>1123</v>
      </c>
      <c r="J312" s="115"/>
    </row>
    <row r="313" spans="1:10" x14ac:dyDescent="0.25">
      <c r="A313" s="128" t="s">
        <v>411</v>
      </c>
      <c r="B313" s="124">
        <v>3176</v>
      </c>
      <c r="C313" s="124" t="s">
        <v>110</v>
      </c>
      <c r="D313" s="56" t="s">
        <v>515</v>
      </c>
      <c r="E313" s="43" t="s">
        <v>253</v>
      </c>
      <c r="F313" s="43"/>
      <c r="G313" s="44"/>
      <c r="H313" s="44"/>
      <c r="I313" s="45"/>
      <c r="J313" s="115"/>
    </row>
    <row r="314" spans="1:10" ht="15.75" thickBot="1" x14ac:dyDescent="0.3">
      <c r="A314" s="126"/>
      <c r="B314" s="122"/>
      <c r="C314" s="122"/>
      <c r="D314" s="51">
        <v>251</v>
      </c>
      <c r="E314" s="51"/>
      <c r="F314" s="51"/>
      <c r="G314" s="58"/>
      <c r="H314" s="58"/>
      <c r="I314" s="52">
        <f>SUM(D314:G314)</f>
        <v>251</v>
      </c>
      <c r="J314" s="116"/>
    </row>
    <row r="315" spans="1:10" x14ac:dyDescent="0.25">
      <c r="A315" s="127" t="s">
        <v>412</v>
      </c>
      <c r="B315" s="123">
        <v>2258</v>
      </c>
      <c r="C315" s="123" t="s">
        <v>137</v>
      </c>
      <c r="D315" s="54" t="s">
        <v>548</v>
      </c>
      <c r="E315" s="49"/>
      <c r="F315" s="49"/>
      <c r="G315" s="50"/>
      <c r="H315" s="50"/>
      <c r="I315" s="53"/>
      <c r="J315" s="114">
        <f>SUM(D316,D318,D320,D322,D324)</f>
        <v>10907</v>
      </c>
    </row>
    <row r="316" spans="1:10" x14ac:dyDescent="0.25">
      <c r="A316" s="128"/>
      <c r="B316" s="124"/>
      <c r="C316" s="124"/>
      <c r="D316" s="43">
        <v>1794</v>
      </c>
      <c r="E316" s="43"/>
      <c r="F316" s="43"/>
      <c r="G316" s="44"/>
      <c r="H316" s="44"/>
      <c r="I316" s="45">
        <f>SUM(D316:H316)</f>
        <v>1794</v>
      </c>
      <c r="J316" s="115"/>
    </row>
    <row r="317" spans="1:10" x14ac:dyDescent="0.25">
      <c r="A317" s="128" t="s">
        <v>413</v>
      </c>
      <c r="B317" s="124">
        <v>2264</v>
      </c>
      <c r="C317" s="124" t="s">
        <v>137</v>
      </c>
      <c r="D317" s="56" t="s">
        <v>548</v>
      </c>
      <c r="E317" s="59" t="s">
        <v>550</v>
      </c>
      <c r="F317" s="59" t="s">
        <v>552</v>
      </c>
      <c r="G317" s="43" t="s">
        <v>560</v>
      </c>
      <c r="H317" s="43" t="s">
        <v>242</v>
      </c>
      <c r="I317" s="45"/>
      <c r="J317" s="115"/>
    </row>
    <row r="318" spans="1:10" x14ac:dyDescent="0.25">
      <c r="A318" s="128"/>
      <c r="B318" s="124"/>
      <c r="C318" s="124"/>
      <c r="D318" s="43">
        <v>4940</v>
      </c>
      <c r="E318" s="43">
        <v>2547</v>
      </c>
      <c r="F318" s="64">
        <v>10514</v>
      </c>
      <c r="G318" s="43">
        <v>6745</v>
      </c>
      <c r="H318" s="43">
        <v>4757</v>
      </c>
      <c r="I318" s="45">
        <f>SUM(D318:H318)</f>
        <v>29503</v>
      </c>
      <c r="J318" s="115"/>
    </row>
    <row r="319" spans="1:10" x14ac:dyDescent="0.25">
      <c r="A319" s="128" t="s">
        <v>414</v>
      </c>
      <c r="B319" s="124">
        <v>2265</v>
      </c>
      <c r="C319" s="124" t="s">
        <v>137</v>
      </c>
      <c r="D319" s="56" t="s">
        <v>548</v>
      </c>
      <c r="E319" s="43"/>
      <c r="F319" s="43"/>
      <c r="G319" s="43"/>
      <c r="H319" s="43"/>
      <c r="I319" s="45"/>
      <c r="J319" s="115"/>
    </row>
    <row r="320" spans="1:10" x14ac:dyDescent="0.25">
      <c r="A320" s="128"/>
      <c r="B320" s="124"/>
      <c r="C320" s="124"/>
      <c r="D320" s="43">
        <v>2693</v>
      </c>
      <c r="E320" s="43"/>
      <c r="F320" s="43"/>
      <c r="G320" s="43"/>
      <c r="H320" s="43"/>
      <c r="I320" s="45">
        <f>SUM(D320:H320)</f>
        <v>2693</v>
      </c>
      <c r="J320" s="115"/>
    </row>
    <row r="321" spans="1:10" x14ac:dyDescent="0.25">
      <c r="A321" s="128" t="s">
        <v>415</v>
      </c>
      <c r="B321" s="124">
        <v>803</v>
      </c>
      <c r="C321" s="124" t="s">
        <v>137</v>
      </c>
      <c r="D321" s="56" t="s">
        <v>548</v>
      </c>
      <c r="E321" s="43"/>
      <c r="F321" s="43"/>
      <c r="G321" s="43"/>
      <c r="H321" s="43"/>
      <c r="I321" s="45"/>
      <c r="J321" s="115"/>
    </row>
    <row r="322" spans="1:10" x14ac:dyDescent="0.25">
      <c r="A322" s="128"/>
      <c r="B322" s="124"/>
      <c r="C322" s="124"/>
      <c r="D322" s="43">
        <v>266</v>
      </c>
      <c r="E322" s="43"/>
      <c r="F322" s="43"/>
      <c r="G322" s="43"/>
      <c r="H322" s="43"/>
      <c r="I322" s="45">
        <f>SUM(D322:H322)</f>
        <v>266</v>
      </c>
      <c r="J322" s="115"/>
    </row>
    <row r="323" spans="1:10" x14ac:dyDescent="0.25">
      <c r="A323" s="128" t="s">
        <v>416</v>
      </c>
      <c r="B323" s="124">
        <v>2267</v>
      </c>
      <c r="C323" s="124" t="s">
        <v>137</v>
      </c>
      <c r="D323" s="56" t="s">
        <v>548</v>
      </c>
      <c r="E323" s="43"/>
      <c r="F323" s="43"/>
      <c r="G323" s="43"/>
      <c r="H323" s="43"/>
      <c r="I323" s="45"/>
      <c r="J323" s="115"/>
    </row>
    <row r="324" spans="1:10" ht="15.75" thickBot="1" x14ac:dyDescent="0.3">
      <c r="A324" s="126"/>
      <c r="B324" s="122"/>
      <c r="C324" s="122"/>
      <c r="D324" s="51">
        <v>1214</v>
      </c>
      <c r="E324" s="51"/>
      <c r="F324" s="51"/>
      <c r="G324" s="51"/>
      <c r="H324" s="51"/>
      <c r="I324" s="52">
        <f>SUM(D324:H324)</f>
        <v>1214</v>
      </c>
      <c r="J324" s="116"/>
    </row>
    <row r="325" spans="1:10" x14ac:dyDescent="0.25">
      <c r="A325" s="127" t="s">
        <v>417</v>
      </c>
      <c r="B325" s="123">
        <v>2261</v>
      </c>
      <c r="C325" s="123" t="s">
        <v>137</v>
      </c>
      <c r="D325" s="54" t="s">
        <v>549</v>
      </c>
      <c r="E325" s="49"/>
      <c r="F325" s="49"/>
      <c r="G325" s="49"/>
      <c r="H325" s="49"/>
      <c r="I325" s="53"/>
      <c r="J325" s="114">
        <f>SUM(D326,D328)</f>
        <v>3953</v>
      </c>
    </row>
    <row r="326" spans="1:10" x14ac:dyDescent="0.25">
      <c r="A326" s="128"/>
      <c r="B326" s="124"/>
      <c r="C326" s="124"/>
      <c r="D326" s="43">
        <v>1860</v>
      </c>
      <c r="E326" s="43">
        <v>4783</v>
      </c>
      <c r="F326" s="43"/>
      <c r="G326" s="43"/>
      <c r="H326" s="43"/>
      <c r="I326" s="45">
        <f>SUM(D326:H326)</f>
        <v>6643</v>
      </c>
      <c r="J326" s="115"/>
    </row>
    <row r="327" spans="1:10" x14ac:dyDescent="0.25">
      <c r="A327" s="128" t="s">
        <v>418</v>
      </c>
      <c r="B327" s="124">
        <v>2262</v>
      </c>
      <c r="C327" s="124" t="s">
        <v>137</v>
      </c>
      <c r="D327" s="56" t="s">
        <v>549</v>
      </c>
      <c r="E327" s="43"/>
      <c r="F327" s="43"/>
      <c r="G327" s="43"/>
      <c r="H327" s="43"/>
      <c r="I327" s="45"/>
      <c r="J327" s="115"/>
    </row>
    <row r="328" spans="1:10" ht="15.75" thickBot="1" x14ac:dyDescent="0.3">
      <c r="A328" s="126"/>
      <c r="B328" s="122"/>
      <c r="C328" s="122"/>
      <c r="D328" s="51">
        <v>2093</v>
      </c>
      <c r="E328" s="51"/>
      <c r="F328" s="51"/>
      <c r="G328" s="51"/>
      <c r="H328" s="51"/>
      <c r="I328" s="52">
        <f>SUM(D328:H328)</f>
        <v>2093</v>
      </c>
      <c r="J328" s="116"/>
    </row>
    <row r="329" spans="1:10" x14ac:dyDescent="0.25">
      <c r="A329" s="127" t="s">
        <v>419</v>
      </c>
      <c r="B329" s="123">
        <v>2264</v>
      </c>
      <c r="C329" s="123" t="s">
        <v>137</v>
      </c>
      <c r="D329" s="54" t="s">
        <v>550</v>
      </c>
      <c r="E329" s="61" t="s">
        <v>548</v>
      </c>
      <c r="F329" s="61" t="s">
        <v>552</v>
      </c>
      <c r="G329" s="49" t="s">
        <v>560</v>
      </c>
      <c r="H329" s="49" t="s">
        <v>242</v>
      </c>
      <c r="I329" s="53"/>
      <c r="J329" s="114">
        <f>SUM(D330)</f>
        <v>2547</v>
      </c>
    </row>
    <row r="330" spans="1:10" ht="15.75" thickBot="1" x14ac:dyDescent="0.3">
      <c r="A330" s="126"/>
      <c r="B330" s="122"/>
      <c r="C330" s="122"/>
      <c r="D330" s="51">
        <v>2547</v>
      </c>
      <c r="E330" s="51">
        <v>4940</v>
      </c>
      <c r="F330" s="65">
        <v>10514</v>
      </c>
      <c r="G330" s="51">
        <v>6745</v>
      </c>
      <c r="H330" s="51">
        <v>4757</v>
      </c>
      <c r="I330" s="52">
        <f>SUM(D330:H330)</f>
        <v>29503</v>
      </c>
      <c r="J330" s="116"/>
    </row>
    <row r="331" spans="1:10" x14ac:dyDescent="0.25">
      <c r="A331" s="127" t="s">
        <v>420</v>
      </c>
      <c r="B331" s="123">
        <v>2276</v>
      </c>
      <c r="C331" s="123" t="s">
        <v>137</v>
      </c>
      <c r="D331" s="54" t="s">
        <v>551</v>
      </c>
      <c r="E331" s="49" t="s">
        <v>559</v>
      </c>
      <c r="F331" s="49" t="s">
        <v>560</v>
      </c>
      <c r="G331" s="49" t="s">
        <v>242</v>
      </c>
      <c r="H331" s="49"/>
      <c r="I331" s="53"/>
      <c r="J331" s="114">
        <f>SUM(D332,D334)</f>
        <v>5528</v>
      </c>
    </row>
    <row r="332" spans="1:10" x14ac:dyDescent="0.25">
      <c r="A332" s="128"/>
      <c r="B332" s="124"/>
      <c r="C332" s="124"/>
      <c r="D332" s="43">
        <v>2263</v>
      </c>
      <c r="E332" s="43">
        <v>1160</v>
      </c>
      <c r="F332" s="43">
        <v>5063</v>
      </c>
      <c r="G332" s="43">
        <v>7367</v>
      </c>
      <c r="H332" s="43"/>
      <c r="I332" s="45">
        <f>SUM(D332:H332)</f>
        <v>15853</v>
      </c>
      <c r="J332" s="115"/>
    </row>
    <row r="333" spans="1:10" x14ac:dyDescent="0.25">
      <c r="A333" s="128" t="s">
        <v>421</v>
      </c>
      <c r="B333" s="124">
        <v>2274</v>
      </c>
      <c r="C333" s="124" t="s">
        <v>137</v>
      </c>
      <c r="D333" s="56" t="s">
        <v>551</v>
      </c>
      <c r="E333" s="43"/>
      <c r="F333" s="43"/>
      <c r="G333" s="43"/>
      <c r="H333" s="43"/>
      <c r="I333" s="45"/>
      <c r="J333" s="115"/>
    </row>
    <row r="334" spans="1:10" ht="15.75" thickBot="1" x14ac:dyDescent="0.3">
      <c r="A334" s="126"/>
      <c r="B334" s="122"/>
      <c r="C334" s="122"/>
      <c r="D334" s="51">
        <v>3265</v>
      </c>
      <c r="E334" s="51"/>
      <c r="F334" s="51"/>
      <c r="G334" s="51"/>
      <c r="H334" s="51"/>
      <c r="I334" s="52">
        <f>SUM(D334:H334)</f>
        <v>3265</v>
      </c>
      <c r="J334" s="116"/>
    </row>
    <row r="335" spans="1:10" x14ac:dyDescent="0.25">
      <c r="A335" s="127" t="s">
        <v>422</v>
      </c>
      <c r="B335" s="123">
        <v>2264</v>
      </c>
      <c r="C335" s="123" t="s">
        <v>137</v>
      </c>
      <c r="D335" s="54" t="s">
        <v>552</v>
      </c>
      <c r="E335" s="61" t="s">
        <v>548</v>
      </c>
      <c r="F335" s="61" t="s">
        <v>550</v>
      </c>
      <c r="G335" s="49" t="s">
        <v>560</v>
      </c>
      <c r="H335" s="49" t="s">
        <v>242</v>
      </c>
      <c r="I335" s="53"/>
      <c r="J335" s="114">
        <f>SUM(D336,D338,D340,D342,D344,D346,D348)</f>
        <v>23684</v>
      </c>
    </row>
    <row r="336" spans="1:10" x14ac:dyDescent="0.25">
      <c r="A336" s="128"/>
      <c r="B336" s="124"/>
      <c r="C336" s="124"/>
      <c r="D336" s="43">
        <v>10514</v>
      </c>
      <c r="E336" s="43">
        <v>4940</v>
      </c>
      <c r="F336" s="43">
        <v>2547</v>
      </c>
      <c r="G336" s="43">
        <v>6745</v>
      </c>
      <c r="H336" s="43">
        <v>4757</v>
      </c>
      <c r="I336" s="45">
        <f>SUM(D336:H336)</f>
        <v>29503</v>
      </c>
      <c r="J336" s="115"/>
    </row>
    <row r="337" spans="1:10" x14ac:dyDescent="0.25">
      <c r="A337" s="128" t="s">
        <v>519</v>
      </c>
      <c r="B337" s="124">
        <v>2295</v>
      </c>
      <c r="C337" s="124" t="s">
        <v>137</v>
      </c>
      <c r="D337" s="56" t="s">
        <v>552</v>
      </c>
      <c r="E337" s="43"/>
      <c r="F337" s="44"/>
      <c r="G337" s="43"/>
      <c r="H337" s="43"/>
      <c r="I337" s="45"/>
      <c r="J337" s="115"/>
    </row>
    <row r="338" spans="1:10" x14ac:dyDescent="0.25">
      <c r="A338" s="128"/>
      <c r="B338" s="124"/>
      <c r="C338" s="124"/>
      <c r="D338" s="43">
        <v>1485</v>
      </c>
      <c r="E338" s="43"/>
      <c r="G338" s="43"/>
      <c r="H338" s="43"/>
      <c r="I338" s="45">
        <f>SUM(D338:H338)</f>
        <v>1485</v>
      </c>
      <c r="J338" s="115"/>
    </row>
    <row r="339" spans="1:10" x14ac:dyDescent="0.25">
      <c r="A339" s="128" t="s">
        <v>520</v>
      </c>
      <c r="B339" s="124">
        <v>2229</v>
      </c>
      <c r="C339" s="124" t="s">
        <v>137</v>
      </c>
      <c r="D339" s="56" t="s">
        <v>552</v>
      </c>
      <c r="E339" s="59" t="s">
        <v>554</v>
      </c>
      <c r="F339" s="43" t="s">
        <v>242</v>
      </c>
      <c r="G339" s="43"/>
      <c r="H339" s="43"/>
      <c r="I339" s="45"/>
      <c r="J339" s="115"/>
    </row>
    <row r="340" spans="1:10" x14ac:dyDescent="0.25">
      <c r="A340" s="128"/>
      <c r="B340" s="124"/>
      <c r="C340" s="124"/>
      <c r="D340" s="43">
        <v>3868</v>
      </c>
      <c r="E340" s="43">
        <v>18069</v>
      </c>
      <c r="F340" s="43">
        <v>4919</v>
      </c>
      <c r="G340" s="43"/>
      <c r="H340" s="43"/>
      <c r="I340" s="45">
        <f>SUM(D340:H340)</f>
        <v>26856</v>
      </c>
      <c r="J340" s="115"/>
    </row>
    <row r="341" spans="1:10" x14ac:dyDescent="0.25">
      <c r="A341" s="128" t="s">
        <v>521</v>
      </c>
      <c r="B341" s="124">
        <v>2305</v>
      </c>
      <c r="C341" s="124" t="s">
        <v>137</v>
      </c>
      <c r="D341" s="56" t="s">
        <v>552</v>
      </c>
      <c r="E341" s="43"/>
      <c r="F341" s="43"/>
      <c r="G341" s="43"/>
      <c r="H341" s="43"/>
      <c r="I341" s="45"/>
      <c r="J341" s="115"/>
    </row>
    <row r="342" spans="1:10" x14ac:dyDescent="0.25">
      <c r="A342" s="128"/>
      <c r="B342" s="124"/>
      <c r="C342" s="124"/>
      <c r="D342" s="43">
        <v>629</v>
      </c>
      <c r="E342" s="43"/>
      <c r="F342" s="43"/>
      <c r="G342" s="43"/>
      <c r="H342" s="43"/>
      <c r="I342" s="45">
        <f>SUM(D342:H342)</f>
        <v>629</v>
      </c>
      <c r="J342" s="115"/>
    </row>
    <row r="343" spans="1:10" x14ac:dyDescent="0.25">
      <c r="A343" s="128" t="s">
        <v>522</v>
      </c>
      <c r="B343" s="124">
        <v>2313</v>
      </c>
      <c r="C343" s="124" t="s">
        <v>137</v>
      </c>
      <c r="D343" s="56" t="s">
        <v>552</v>
      </c>
      <c r="E343" s="59" t="s">
        <v>556</v>
      </c>
      <c r="F343" s="43" t="s">
        <v>257</v>
      </c>
      <c r="G343" s="43"/>
      <c r="H343" s="43"/>
      <c r="I343" s="45"/>
      <c r="J343" s="115"/>
    </row>
    <row r="344" spans="1:10" x14ac:dyDescent="0.25">
      <c r="A344" s="128"/>
      <c r="B344" s="124"/>
      <c r="C344" s="124"/>
      <c r="D344" s="43">
        <v>6287</v>
      </c>
      <c r="E344" s="43">
        <v>7748</v>
      </c>
      <c r="F344" s="43">
        <v>7728</v>
      </c>
      <c r="G344" s="43"/>
      <c r="H344" s="43"/>
      <c r="I344" s="45">
        <f>SUM(D344:H344)</f>
        <v>21763</v>
      </c>
      <c r="J344" s="115"/>
    </row>
    <row r="345" spans="1:10" x14ac:dyDescent="0.25">
      <c r="A345" s="128" t="s">
        <v>523</v>
      </c>
      <c r="B345" s="124">
        <v>2290</v>
      </c>
      <c r="C345" s="124" t="s">
        <v>137</v>
      </c>
      <c r="D345" s="56" t="s">
        <v>552</v>
      </c>
      <c r="E345" s="43" t="s">
        <v>558</v>
      </c>
      <c r="F345" s="43" t="s">
        <v>557</v>
      </c>
      <c r="G345" s="43" t="s">
        <v>560</v>
      </c>
      <c r="H345" s="43" t="s">
        <v>242</v>
      </c>
      <c r="I345" s="45"/>
      <c r="J345" s="115"/>
    </row>
    <row r="346" spans="1:10" x14ac:dyDescent="0.25">
      <c r="A346" s="128"/>
      <c r="B346" s="124"/>
      <c r="C346" s="124"/>
      <c r="D346" s="43">
        <v>844</v>
      </c>
      <c r="E346" s="43">
        <v>3060</v>
      </c>
      <c r="F346" s="43">
        <v>2038</v>
      </c>
      <c r="G346" s="43">
        <v>501</v>
      </c>
      <c r="H346" s="43">
        <v>4915</v>
      </c>
      <c r="I346" s="45">
        <f>SUM(D346:H346)</f>
        <v>11358</v>
      </c>
      <c r="J346" s="115"/>
    </row>
    <row r="347" spans="1:10" x14ac:dyDescent="0.25">
      <c r="A347" s="128" t="s">
        <v>524</v>
      </c>
      <c r="B347" s="124">
        <v>2352</v>
      </c>
      <c r="C347" s="124" t="s">
        <v>137</v>
      </c>
      <c r="D347" s="56" t="s">
        <v>552</v>
      </c>
      <c r="E347" s="43" t="s">
        <v>561</v>
      </c>
      <c r="F347" s="43"/>
      <c r="G347" s="43"/>
      <c r="H347" s="43"/>
      <c r="I347" s="45"/>
      <c r="J347" s="115"/>
    </row>
    <row r="348" spans="1:10" ht="15.75" thickBot="1" x14ac:dyDescent="0.3">
      <c r="A348" s="126"/>
      <c r="B348" s="122"/>
      <c r="C348" s="122"/>
      <c r="D348" s="51">
        <v>57</v>
      </c>
      <c r="E348" s="51"/>
      <c r="F348" s="51"/>
      <c r="G348" s="51"/>
      <c r="H348" s="51"/>
      <c r="I348" s="52">
        <f>SUM(D348:H348)</f>
        <v>57</v>
      </c>
      <c r="J348" s="116"/>
    </row>
    <row r="349" spans="1:10" x14ac:dyDescent="0.25">
      <c r="A349" s="127" t="s">
        <v>525</v>
      </c>
      <c r="B349" s="123">
        <v>2228</v>
      </c>
      <c r="C349" s="123" t="s">
        <v>137</v>
      </c>
      <c r="D349" s="54" t="s">
        <v>553</v>
      </c>
      <c r="E349" s="49" t="s">
        <v>257</v>
      </c>
      <c r="F349" s="49"/>
      <c r="G349" s="49"/>
      <c r="H349" s="49"/>
      <c r="I349" s="53"/>
      <c r="J349" s="114">
        <f>SUM(D350,D352)</f>
        <v>11541</v>
      </c>
    </row>
    <row r="350" spans="1:10" x14ac:dyDescent="0.25">
      <c r="A350" s="128"/>
      <c r="B350" s="124"/>
      <c r="C350" s="124"/>
      <c r="D350" s="43">
        <v>10297</v>
      </c>
      <c r="E350" s="43">
        <v>7517</v>
      </c>
      <c r="F350" s="43"/>
      <c r="G350" s="43"/>
      <c r="H350" s="43"/>
      <c r="I350" s="45">
        <f>SUM(D350:H350)</f>
        <v>17814</v>
      </c>
      <c r="J350" s="115"/>
    </row>
    <row r="351" spans="1:10" x14ac:dyDescent="0.25">
      <c r="A351" s="128" t="s">
        <v>526</v>
      </c>
      <c r="B351" s="124">
        <v>2247</v>
      </c>
      <c r="C351" s="124" t="s">
        <v>137</v>
      </c>
      <c r="D351" s="56" t="s">
        <v>553</v>
      </c>
      <c r="E351" s="43"/>
      <c r="F351" s="43"/>
      <c r="G351" s="43"/>
      <c r="H351" s="43"/>
      <c r="I351" s="45"/>
      <c r="J351" s="115"/>
    </row>
    <row r="352" spans="1:10" ht="15.75" thickBot="1" x14ac:dyDescent="0.3">
      <c r="A352" s="126"/>
      <c r="B352" s="122"/>
      <c r="C352" s="122"/>
      <c r="D352" s="51">
        <v>1244</v>
      </c>
      <c r="E352" s="51"/>
      <c r="F352" s="51"/>
      <c r="G352" s="51"/>
      <c r="H352" s="51"/>
      <c r="I352" s="52">
        <f>SUM(D352:H352)</f>
        <v>1244</v>
      </c>
      <c r="J352" s="116"/>
    </row>
    <row r="353" spans="1:10" x14ac:dyDescent="0.25">
      <c r="A353" s="127" t="s">
        <v>527</v>
      </c>
      <c r="B353" s="123" t="s">
        <v>516</v>
      </c>
      <c r="C353" s="123" t="s">
        <v>137</v>
      </c>
      <c r="D353" s="54" t="s">
        <v>554</v>
      </c>
      <c r="E353" s="49"/>
      <c r="F353" s="49"/>
      <c r="G353" s="49"/>
      <c r="H353" s="49"/>
      <c r="I353" s="53"/>
      <c r="J353" s="114">
        <f>SUM(D354,D356,D358,D360,D362,D364)</f>
        <v>41799</v>
      </c>
    </row>
    <row r="354" spans="1:10" x14ac:dyDescent="0.25">
      <c r="A354" s="128"/>
      <c r="B354" s="124"/>
      <c r="C354" s="124"/>
      <c r="D354" s="43">
        <v>1582</v>
      </c>
      <c r="E354" s="43"/>
      <c r="F354" s="43"/>
      <c r="G354" s="43"/>
      <c r="H354" s="43"/>
      <c r="I354" s="45">
        <f>SUM(D354:H354)</f>
        <v>1582</v>
      </c>
      <c r="J354" s="115"/>
    </row>
    <row r="355" spans="1:10" x14ac:dyDescent="0.25">
      <c r="A355" s="128" t="s">
        <v>528</v>
      </c>
      <c r="B355" s="124">
        <v>2229</v>
      </c>
      <c r="C355" s="124" t="s">
        <v>137</v>
      </c>
      <c r="D355" s="56" t="s">
        <v>554</v>
      </c>
      <c r="E355" s="59" t="s">
        <v>552</v>
      </c>
      <c r="F355" s="43" t="s">
        <v>242</v>
      </c>
      <c r="G355" s="43"/>
      <c r="H355" s="43"/>
      <c r="I355" s="45"/>
      <c r="J355" s="115"/>
    </row>
    <row r="356" spans="1:10" x14ac:dyDescent="0.25">
      <c r="A356" s="128"/>
      <c r="B356" s="124"/>
      <c r="C356" s="124"/>
      <c r="D356" s="43">
        <v>18069</v>
      </c>
      <c r="E356" s="43">
        <v>3868</v>
      </c>
      <c r="F356" s="43">
        <v>4919</v>
      </c>
      <c r="G356" s="43"/>
      <c r="H356" s="43"/>
      <c r="I356" s="45">
        <f>SUM(D356:H356)</f>
        <v>26856</v>
      </c>
      <c r="J356" s="115"/>
    </row>
    <row r="357" spans="1:10" x14ac:dyDescent="0.25">
      <c r="A357" s="128" t="s">
        <v>529</v>
      </c>
      <c r="B357" s="124">
        <v>3255</v>
      </c>
      <c r="C357" s="124" t="s">
        <v>110</v>
      </c>
      <c r="D357" s="56" t="s">
        <v>554</v>
      </c>
      <c r="E357" s="43" t="s">
        <v>257</v>
      </c>
      <c r="F357" s="43" t="s">
        <v>427</v>
      </c>
      <c r="G357" s="43"/>
      <c r="H357" s="43"/>
      <c r="I357" s="45"/>
      <c r="J357" s="115"/>
    </row>
    <row r="358" spans="1:10" x14ac:dyDescent="0.25">
      <c r="A358" s="128"/>
      <c r="B358" s="124"/>
      <c r="C358" s="124"/>
      <c r="D358" s="43">
        <v>12238</v>
      </c>
      <c r="E358" s="43">
        <v>8032</v>
      </c>
      <c r="F358" s="43"/>
      <c r="G358" s="43"/>
      <c r="H358" s="43"/>
      <c r="I358" s="45">
        <f>SUM(D358:H358)</f>
        <v>20270</v>
      </c>
      <c r="J358" s="115"/>
    </row>
    <row r="359" spans="1:10" x14ac:dyDescent="0.25">
      <c r="A359" s="128" t="s">
        <v>530</v>
      </c>
      <c r="B359" s="124">
        <v>3256</v>
      </c>
      <c r="C359" s="124" t="s">
        <v>110</v>
      </c>
      <c r="D359" s="56" t="s">
        <v>554</v>
      </c>
      <c r="E359" s="43" t="s">
        <v>427</v>
      </c>
      <c r="F359" s="43"/>
      <c r="G359" s="43"/>
      <c r="H359" s="43"/>
      <c r="I359" s="45"/>
      <c r="J359" s="115"/>
    </row>
    <row r="360" spans="1:10" x14ac:dyDescent="0.25">
      <c r="A360" s="128"/>
      <c r="B360" s="124"/>
      <c r="C360" s="124"/>
      <c r="D360" s="43">
        <v>7869</v>
      </c>
      <c r="E360" s="43"/>
      <c r="F360" s="43"/>
      <c r="G360" s="43"/>
      <c r="H360" s="43"/>
      <c r="I360" s="45">
        <f>SUM(D360:H360)</f>
        <v>7869</v>
      </c>
      <c r="J360" s="115"/>
    </row>
    <row r="361" spans="1:10" x14ac:dyDescent="0.25">
      <c r="A361" s="128" t="s">
        <v>531</v>
      </c>
      <c r="B361" s="124" t="s">
        <v>517</v>
      </c>
      <c r="C361" s="124" t="s">
        <v>110</v>
      </c>
      <c r="D361" s="56" t="s">
        <v>554</v>
      </c>
      <c r="E361" s="43" t="s">
        <v>253</v>
      </c>
      <c r="F361" s="43"/>
      <c r="G361" s="43"/>
      <c r="H361" s="43"/>
      <c r="I361" s="45"/>
      <c r="J361" s="115"/>
    </row>
    <row r="362" spans="1:10" x14ac:dyDescent="0.25">
      <c r="A362" s="128"/>
      <c r="B362" s="124"/>
      <c r="C362" s="124"/>
      <c r="D362" s="43">
        <v>1093</v>
      </c>
      <c r="E362" s="43"/>
      <c r="F362" s="43"/>
      <c r="G362" s="43"/>
      <c r="H362" s="43"/>
      <c r="I362" s="45">
        <f>SUM(D362:H362)</f>
        <v>1093</v>
      </c>
      <c r="J362" s="115"/>
    </row>
    <row r="363" spans="1:10" x14ac:dyDescent="0.25">
      <c r="A363" s="128" t="s">
        <v>532</v>
      </c>
      <c r="B363" s="124" t="s">
        <v>518</v>
      </c>
      <c r="C363" s="124" t="s">
        <v>110</v>
      </c>
      <c r="D363" s="56" t="s">
        <v>554</v>
      </c>
      <c r="E363" s="43" t="s">
        <v>427</v>
      </c>
      <c r="F363" s="43"/>
      <c r="G363" s="43"/>
      <c r="H363" s="43"/>
      <c r="I363" s="45"/>
      <c r="J363" s="115"/>
    </row>
    <row r="364" spans="1:10" ht="15.75" thickBot="1" x14ac:dyDescent="0.3">
      <c r="A364" s="126"/>
      <c r="B364" s="122"/>
      <c r="C364" s="122"/>
      <c r="D364" s="51">
        <v>948</v>
      </c>
      <c r="E364" s="51">
        <v>8615</v>
      </c>
      <c r="F364" s="51"/>
      <c r="G364" s="51"/>
      <c r="H364" s="51"/>
      <c r="I364" s="52">
        <f>SUM(D364:H364)</f>
        <v>9563</v>
      </c>
      <c r="J364" s="116"/>
    </row>
    <row r="365" spans="1:10" x14ac:dyDescent="0.25">
      <c r="A365" s="127" t="s">
        <v>533</v>
      </c>
      <c r="B365" s="123">
        <v>2230</v>
      </c>
      <c r="C365" s="123" t="s">
        <v>137</v>
      </c>
      <c r="D365" s="54" t="s">
        <v>555</v>
      </c>
      <c r="E365" s="49"/>
      <c r="F365" s="49"/>
      <c r="G365" s="49"/>
      <c r="H365" s="49"/>
      <c r="I365" s="53"/>
      <c r="J365" s="114">
        <f>SUM(D366,D368)</f>
        <v>26978</v>
      </c>
    </row>
    <row r="366" spans="1:10" x14ac:dyDescent="0.25">
      <c r="A366" s="128"/>
      <c r="B366" s="124"/>
      <c r="C366" s="124"/>
      <c r="D366" s="43">
        <v>12099</v>
      </c>
      <c r="E366" s="43"/>
      <c r="F366" s="43"/>
      <c r="G366" s="43"/>
      <c r="H366" s="43"/>
      <c r="I366" s="45">
        <f>SUM(D366:H366)</f>
        <v>12099</v>
      </c>
      <c r="J366" s="115"/>
    </row>
    <row r="367" spans="1:10" x14ac:dyDescent="0.25">
      <c r="A367" s="128" t="s">
        <v>534</v>
      </c>
      <c r="B367" s="124">
        <v>3259</v>
      </c>
      <c r="C367" s="124" t="s">
        <v>137</v>
      </c>
      <c r="D367" s="56" t="s">
        <v>555</v>
      </c>
      <c r="E367" s="43" t="s">
        <v>427</v>
      </c>
      <c r="F367" s="43"/>
      <c r="G367" s="43"/>
      <c r="H367" s="43"/>
      <c r="I367" s="45"/>
      <c r="J367" s="115"/>
    </row>
    <row r="368" spans="1:10" ht="15.75" thickBot="1" x14ac:dyDescent="0.3">
      <c r="A368" s="126"/>
      <c r="B368" s="122"/>
      <c r="C368" s="122"/>
      <c r="D368" s="51">
        <v>14879</v>
      </c>
      <c r="E368" s="51"/>
      <c r="F368" s="51"/>
      <c r="G368" s="51"/>
      <c r="H368" s="51"/>
      <c r="I368" s="52">
        <f>SUM(D368:H368)</f>
        <v>14879</v>
      </c>
      <c r="J368" s="116"/>
    </row>
    <row r="369" spans="1:10" x14ac:dyDescent="0.25">
      <c r="A369" s="127" t="s">
        <v>535</v>
      </c>
      <c r="B369" s="123">
        <v>2313</v>
      </c>
      <c r="C369" s="123" t="s">
        <v>137</v>
      </c>
      <c r="D369" s="54" t="s">
        <v>556</v>
      </c>
      <c r="E369" s="61" t="s">
        <v>552</v>
      </c>
      <c r="F369" s="49" t="s">
        <v>257</v>
      </c>
      <c r="G369" s="49"/>
      <c r="H369" s="49"/>
      <c r="I369" s="53"/>
      <c r="J369" s="114">
        <f>SUM(D370,D372,D374,D376)</f>
        <v>12171</v>
      </c>
    </row>
    <row r="370" spans="1:10" x14ac:dyDescent="0.25">
      <c r="A370" s="128"/>
      <c r="B370" s="124"/>
      <c r="C370" s="124"/>
      <c r="D370" s="43">
        <v>7748</v>
      </c>
      <c r="E370" s="43">
        <v>6287</v>
      </c>
      <c r="F370" s="43">
        <v>7728</v>
      </c>
      <c r="G370" s="43"/>
      <c r="H370" s="43"/>
      <c r="I370" s="45">
        <f>SUM(D370:H370)</f>
        <v>21763</v>
      </c>
      <c r="J370" s="115"/>
    </row>
    <row r="371" spans="1:10" x14ac:dyDescent="0.25">
      <c r="A371" s="128" t="s">
        <v>536</v>
      </c>
      <c r="B371" s="124">
        <v>2319</v>
      </c>
      <c r="C371" s="124" t="s">
        <v>137</v>
      </c>
      <c r="D371" s="56" t="s">
        <v>556</v>
      </c>
      <c r="E371" s="43"/>
      <c r="F371" s="43"/>
      <c r="G371" s="43"/>
      <c r="H371" s="43"/>
      <c r="I371" s="45"/>
      <c r="J371" s="115"/>
    </row>
    <row r="372" spans="1:10" x14ac:dyDescent="0.25">
      <c r="A372" s="128"/>
      <c r="B372" s="124"/>
      <c r="C372" s="124"/>
      <c r="D372" s="43">
        <v>2359</v>
      </c>
      <c r="E372" s="43"/>
      <c r="F372" s="43"/>
      <c r="G372" s="43"/>
      <c r="H372" s="43"/>
      <c r="I372" s="45">
        <f>SUM(D372:H372)</f>
        <v>2359</v>
      </c>
      <c r="J372" s="115"/>
    </row>
    <row r="373" spans="1:10" x14ac:dyDescent="0.25">
      <c r="A373" s="128" t="s">
        <v>537</v>
      </c>
      <c r="B373" s="124">
        <v>2317</v>
      </c>
      <c r="C373" s="124" t="s">
        <v>137</v>
      </c>
      <c r="D373" s="56" t="s">
        <v>556</v>
      </c>
      <c r="E373" s="43" t="s">
        <v>257</v>
      </c>
      <c r="F373" s="43"/>
      <c r="G373" s="43"/>
      <c r="H373" s="43"/>
      <c r="I373" s="45"/>
      <c r="J373" s="115"/>
    </row>
    <row r="374" spans="1:10" x14ac:dyDescent="0.25">
      <c r="A374" s="128"/>
      <c r="B374" s="124"/>
      <c r="C374" s="124"/>
      <c r="D374" s="43">
        <v>1068</v>
      </c>
      <c r="E374" s="43">
        <v>2352</v>
      </c>
      <c r="F374" s="43"/>
      <c r="G374" s="43"/>
      <c r="H374" s="43"/>
      <c r="I374" s="45">
        <f>SUM(D374:H374)</f>
        <v>3420</v>
      </c>
      <c r="J374" s="115"/>
    </row>
    <row r="375" spans="1:10" x14ac:dyDescent="0.25">
      <c r="A375" s="128" t="s">
        <v>538</v>
      </c>
      <c r="B375" s="124">
        <v>2320</v>
      </c>
      <c r="C375" s="124" t="s">
        <v>137</v>
      </c>
      <c r="D375" s="56" t="s">
        <v>556</v>
      </c>
      <c r="E375" s="43" t="s">
        <v>257</v>
      </c>
      <c r="F375" s="43"/>
      <c r="G375" s="43"/>
      <c r="H375" s="43"/>
      <c r="I375" s="45"/>
      <c r="J375" s="115"/>
    </row>
    <row r="376" spans="1:10" ht="15.75" thickBot="1" x14ac:dyDescent="0.3">
      <c r="A376" s="126"/>
      <c r="B376" s="122"/>
      <c r="C376" s="122"/>
      <c r="D376" s="51">
        <v>996</v>
      </c>
      <c r="E376" s="51">
        <v>1892</v>
      </c>
      <c r="F376" s="51"/>
      <c r="G376" s="51"/>
      <c r="H376" s="51"/>
      <c r="I376" s="52">
        <f>SUM(D376:H376)</f>
        <v>2888</v>
      </c>
      <c r="J376" s="116"/>
    </row>
    <row r="377" spans="1:10" x14ac:dyDescent="0.25">
      <c r="A377" s="127" t="s">
        <v>539</v>
      </c>
      <c r="B377" s="123">
        <v>2307</v>
      </c>
      <c r="C377" s="123" t="s">
        <v>137</v>
      </c>
      <c r="D377" s="54" t="s">
        <v>557</v>
      </c>
      <c r="E377" s="49"/>
      <c r="F377" s="49"/>
      <c r="G377" s="49"/>
      <c r="H377" s="49"/>
      <c r="I377" s="53"/>
      <c r="J377" s="114">
        <f>SUM(D378,D380,D382)</f>
        <v>10985</v>
      </c>
    </row>
    <row r="378" spans="1:10" x14ac:dyDescent="0.25">
      <c r="A378" s="128"/>
      <c r="B378" s="124"/>
      <c r="C378" s="124"/>
      <c r="D378" s="43">
        <v>1492</v>
      </c>
      <c r="E378" s="43"/>
      <c r="F378" s="43"/>
      <c r="G378" s="43"/>
      <c r="H378" s="43"/>
      <c r="I378" s="45">
        <f>SUM(D378:H378)</f>
        <v>1492</v>
      </c>
      <c r="J378" s="115"/>
    </row>
    <row r="379" spans="1:10" x14ac:dyDescent="0.25">
      <c r="A379" s="128" t="s">
        <v>540</v>
      </c>
      <c r="B379" s="124">
        <v>2312</v>
      </c>
      <c r="C379" s="124" t="s">
        <v>137</v>
      </c>
      <c r="D379" s="56" t="s">
        <v>557</v>
      </c>
      <c r="E379" s="43"/>
      <c r="F379" s="43"/>
      <c r="G379" s="43"/>
      <c r="H379" s="43"/>
      <c r="I379" s="45"/>
      <c r="J379" s="115"/>
    </row>
    <row r="380" spans="1:10" x14ac:dyDescent="0.25">
      <c r="A380" s="128"/>
      <c r="B380" s="124"/>
      <c r="C380" s="124"/>
      <c r="D380" s="43">
        <v>7455</v>
      </c>
      <c r="E380" s="43"/>
      <c r="F380" s="43"/>
      <c r="G380" s="43"/>
      <c r="H380" s="43"/>
      <c r="I380" s="45">
        <f>SUM(D380:H380)</f>
        <v>7455</v>
      </c>
      <c r="J380" s="115"/>
    </row>
    <row r="381" spans="1:10" x14ac:dyDescent="0.25">
      <c r="A381" s="128" t="s">
        <v>541</v>
      </c>
      <c r="B381" s="124">
        <v>2290</v>
      </c>
      <c r="C381" s="124" t="s">
        <v>137</v>
      </c>
      <c r="D381" s="56" t="s">
        <v>557</v>
      </c>
      <c r="E381" s="43" t="s">
        <v>558</v>
      </c>
      <c r="F381" s="43" t="s">
        <v>552</v>
      </c>
      <c r="G381" s="43" t="s">
        <v>560</v>
      </c>
      <c r="H381" s="43" t="s">
        <v>242</v>
      </c>
      <c r="I381" s="45"/>
      <c r="J381" s="115"/>
    </row>
    <row r="382" spans="1:10" ht="15.75" thickBot="1" x14ac:dyDescent="0.3">
      <c r="A382" s="126"/>
      <c r="B382" s="122"/>
      <c r="C382" s="122"/>
      <c r="D382" s="51">
        <v>2038</v>
      </c>
      <c r="E382" s="51">
        <v>3060</v>
      </c>
      <c r="F382" s="51">
        <v>844</v>
      </c>
      <c r="G382" s="51">
        <v>501</v>
      </c>
      <c r="H382" s="51">
        <v>4915</v>
      </c>
      <c r="I382" s="52">
        <f>SUM(D382:H382)</f>
        <v>11358</v>
      </c>
      <c r="J382" s="116"/>
    </row>
    <row r="383" spans="1:10" x14ac:dyDescent="0.25">
      <c r="A383" s="127" t="s">
        <v>542</v>
      </c>
      <c r="B383" s="123">
        <v>2290</v>
      </c>
      <c r="C383" s="123" t="s">
        <v>137</v>
      </c>
      <c r="D383" s="54" t="s">
        <v>558</v>
      </c>
      <c r="E383" s="61" t="s">
        <v>557</v>
      </c>
      <c r="F383" s="49" t="s">
        <v>552</v>
      </c>
      <c r="G383" s="49" t="s">
        <v>560</v>
      </c>
      <c r="H383" s="49" t="s">
        <v>242</v>
      </c>
      <c r="I383" s="53"/>
      <c r="J383" s="114">
        <f>SUM(D384,D386,D388,D390,D392)</f>
        <v>10676</v>
      </c>
    </row>
    <row r="384" spans="1:10" x14ac:dyDescent="0.25">
      <c r="A384" s="128"/>
      <c r="B384" s="124"/>
      <c r="C384" s="124"/>
      <c r="D384" s="43">
        <v>3060</v>
      </c>
      <c r="E384" s="43">
        <v>2038</v>
      </c>
      <c r="F384" s="43">
        <v>844</v>
      </c>
      <c r="G384" s="43">
        <v>501</v>
      </c>
      <c r="H384" s="43">
        <v>4915</v>
      </c>
      <c r="I384" s="45">
        <f>SUM(D384:H384)</f>
        <v>11358</v>
      </c>
      <c r="J384" s="115"/>
    </row>
    <row r="385" spans="1:10" x14ac:dyDescent="0.25">
      <c r="A385" s="128" t="s">
        <v>543</v>
      </c>
      <c r="B385" s="124">
        <v>1960</v>
      </c>
      <c r="C385" s="124" t="s">
        <v>137</v>
      </c>
      <c r="D385" s="56" t="s">
        <v>558</v>
      </c>
      <c r="E385" s="48" t="s">
        <v>253</v>
      </c>
      <c r="F385" s="48"/>
      <c r="G385" s="48"/>
      <c r="H385" s="48"/>
      <c r="I385" s="45"/>
      <c r="J385" s="115"/>
    </row>
    <row r="386" spans="1:10" x14ac:dyDescent="0.25">
      <c r="A386" s="128"/>
      <c r="B386" s="124"/>
      <c r="C386" s="124"/>
      <c r="D386" s="43">
        <v>1226</v>
      </c>
      <c r="E386" s="43"/>
      <c r="F386" s="43"/>
      <c r="G386" s="43"/>
      <c r="H386" s="43"/>
      <c r="I386" s="45">
        <f>SUM(D386:H386)</f>
        <v>1226</v>
      </c>
      <c r="J386" s="115"/>
    </row>
    <row r="387" spans="1:10" x14ac:dyDescent="0.25">
      <c r="A387" s="128" t="s">
        <v>544</v>
      </c>
      <c r="B387" s="124">
        <v>1956</v>
      </c>
      <c r="C387" s="124" t="s">
        <v>137</v>
      </c>
      <c r="D387" s="56" t="s">
        <v>558</v>
      </c>
      <c r="E387" s="43" t="s">
        <v>253</v>
      </c>
      <c r="F387" s="43"/>
      <c r="G387" s="43"/>
      <c r="H387" s="43"/>
      <c r="I387" s="45"/>
      <c r="J387" s="115"/>
    </row>
    <row r="388" spans="1:10" x14ac:dyDescent="0.25">
      <c r="A388" s="128"/>
      <c r="B388" s="124"/>
      <c r="C388" s="124"/>
      <c r="D388" s="43">
        <v>593</v>
      </c>
      <c r="E388" s="43"/>
      <c r="F388" s="43"/>
      <c r="G388" s="43"/>
      <c r="H388" s="43"/>
      <c r="I388" s="45">
        <f>SUM(D388:H388)</f>
        <v>593</v>
      </c>
      <c r="J388" s="115"/>
    </row>
    <row r="389" spans="1:10" x14ac:dyDescent="0.25">
      <c r="A389" s="128" t="s">
        <v>545</v>
      </c>
      <c r="B389" s="124">
        <v>2325</v>
      </c>
      <c r="C389" s="124" t="s">
        <v>137</v>
      </c>
      <c r="D389" s="56" t="s">
        <v>558</v>
      </c>
      <c r="E389" s="43" t="s">
        <v>257</v>
      </c>
      <c r="F389" s="43"/>
      <c r="G389" s="43"/>
      <c r="H389" s="43"/>
      <c r="I389" s="45"/>
      <c r="J389" s="115"/>
    </row>
    <row r="390" spans="1:10" x14ac:dyDescent="0.25">
      <c r="A390" s="128"/>
      <c r="B390" s="124"/>
      <c r="C390" s="124"/>
      <c r="D390" s="43">
        <v>4566</v>
      </c>
      <c r="E390" s="43">
        <v>4652</v>
      </c>
      <c r="F390" s="43"/>
      <c r="G390" s="43"/>
      <c r="H390" s="43"/>
      <c r="I390" s="45">
        <f>SUM(D390:H390)</f>
        <v>9218</v>
      </c>
      <c r="J390" s="115"/>
    </row>
    <row r="391" spans="1:10" x14ac:dyDescent="0.25">
      <c r="A391" s="128" t="s">
        <v>546</v>
      </c>
      <c r="B391" s="124">
        <v>2327</v>
      </c>
      <c r="C391" s="124" t="s">
        <v>137</v>
      </c>
      <c r="D391" s="56" t="s">
        <v>558</v>
      </c>
      <c r="E391" s="43" t="s">
        <v>257</v>
      </c>
      <c r="F391" s="43"/>
      <c r="G391" s="43"/>
      <c r="H391" s="43"/>
      <c r="I391" s="45"/>
      <c r="J391" s="115"/>
    </row>
    <row r="392" spans="1:10" ht="15.75" thickBot="1" x14ac:dyDescent="0.3">
      <c r="A392" s="126"/>
      <c r="B392" s="122"/>
      <c r="C392" s="122"/>
      <c r="D392" s="51">
        <v>1231</v>
      </c>
      <c r="E392" s="51">
        <v>5469</v>
      </c>
      <c r="F392" s="51"/>
      <c r="G392" s="51"/>
      <c r="H392" s="51"/>
      <c r="I392" s="52">
        <f>SUM(D392:H392)</f>
        <v>6700</v>
      </c>
      <c r="J392" s="116"/>
    </row>
    <row r="393" spans="1:10" x14ac:dyDescent="0.25">
      <c r="A393" s="127" t="s">
        <v>547</v>
      </c>
      <c r="B393" s="123">
        <v>2276</v>
      </c>
      <c r="C393" s="123" t="s">
        <v>137</v>
      </c>
      <c r="D393" s="54" t="s">
        <v>559</v>
      </c>
      <c r="E393" s="49" t="s">
        <v>551</v>
      </c>
      <c r="F393" s="49" t="s">
        <v>560</v>
      </c>
      <c r="G393" s="49" t="s">
        <v>242</v>
      </c>
      <c r="H393" s="49"/>
      <c r="I393" s="53"/>
      <c r="J393" s="114">
        <f>SUM(D394)</f>
        <v>1160</v>
      </c>
    </row>
    <row r="394" spans="1:10" ht="15.75" thickBot="1" x14ac:dyDescent="0.3">
      <c r="A394" s="126"/>
      <c r="B394" s="122"/>
      <c r="C394" s="122"/>
      <c r="D394" s="51">
        <v>1160</v>
      </c>
      <c r="E394" s="51">
        <v>2263</v>
      </c>
      <c r="F394" s="51">
        <v>5063</v>
      </c>
      <c r="G394" s="51">
        <v>7367</v>
      </c>
      <c r="H394" s="51"/>
      <c r="I394" s="52">
        <f>SUM(D394:H394)</f>
        <v>15853</v>
      </c>
      <c r="J394" s="116"/>
    </row>
    <row r="395" spans="1:10" x14ac:dyDescent="0.25">
      <c r="A395" s="64"/>
      <c r="B395" s="64"/>
      <c r="C395" s="64"/>
      <c r="D395" s="64"/>
      <c r="E395" s="64"/>
      <c r="F395" s="64"/>
      <c r="G395" s="64"/>
      <c r="H395" s="64"/>
      <c r="I395" s="66"/>
      <c r="J395" s="67"/>
    </row>
    <row r="396" spans="1:10" ht="15.75" thickBot="1" x14ac:dyDescent="0.3">
      <c r="B396" s="3"/>
      <c r="J396" s="66"/>
    </row>
    <row r="397" spans="1:10" x14ac:dyDescent="0.25">
      <c r="A397" s="127" t="s">
        <v>217</v>
      </c>
      <c r="B397" s="123" t="s">
        <v>563</v>
      </c>
      <c r="C397" s="123" t="s">
        <v>16</v>
      </c>
      <c r="D397" s="54" t="s">
        <v>562</v>
      </c>
      <c r="E397" s="49"/>
      <c r="F397" s="49"/>
      <c r="G397" s="49"/>
      <c r="H397" s="49"/>
      <c r="I397" s="49"/>
      <c r="J397" s="114">
        <f>SUM(D400,D398,D402,D404,D406,D408,D410,D412,D414,D416,D418,D420)</f>
        <v>87165</v>
      </c>
    </row>
    <row r="398" spans="1:10" x14ac:dyDescent="0.25">
      <c r="A398" s="128"/>
      <c r="B398" s="124"/>
      <c r="C398" s="124"/>
      <c r="D398" s="43">
        <v>1996</v>
      </c>
      <c r="E398" s="43"/>
      <c r="F398" s="43"/>
      <c r="G398" s="43"/>
      <c r="H398" s="43"/>
      <c r="I398" s="43">
        <f>SUM(D398:H398)</f>
        <v>1996</v>
      </c>
      <c r="J398" s="115"/>
    </row>
    <row r="399" spans="1:10" x14ac:dyDescent="0.25">
      <c r="A399" s="128" t="s">
        <v>218</v>
      </c>
      <c r="B399" s="124" t="s">
        <v>564</v>
      </c>
      <c r="C399" s="124" t="s">
        <v>16</v>
      </c>
      <c r="D399" s="55" t="s">
        <v>562</v>
      </c>
      <c r="E399" s="43"/>
      <c r="F399" s="43"/>
      <c r="G399" s="43"/>
      <c r="H399" s="43"/>
      <c r="I399" s="43"/>
      <c r="J399" s="115"/>
    </row>
    <row r="400" spans="1:10" x14ac:dyDescent="0.25">
      <c r="A400" s="128"/>
      <c r="B400" s="124"/>
      <c r="C400" s="124"/>
      <c r="D400" s="43">
        <v>824</v>
      </c>
      <c r="E400" s="43"/>
      <c r="F400" s="43"/>
      <c r="G400" s="43"/>
      <c r="H400" s="43"/>
      <c r="I400" s="43">
        <f>SUM(D400:H400)</f>
        <v>824</v>
      </c>
      <c r="J400" s="115"/>
    </row>
    <row r="401" spans="1:10" x14ac:dyDescent="0.25">
      <c r="A401" s="128" t="s">
        <v>219</v>
      </c>
      <c r="B401" s="124">
        <v>1642</v>
      </c>
      <c r="C401" s="124" t="s">
        <v>16</v>
      </c>
      <c r="D401" s="55" t="s">
        <v>562</v>
      </c>
      <c r="E401" s="43" t="s">
        <v>244</v>
      </c>
      <c r="F401" s="43"/>
      <c r="G401" s="43"/>
      <c r="H401" s="43"/>
      <c r="I401" s="43"/>
      <c r="J401" s="115"/>
    </row>
    <row r="402" spans="1:10" x14ac:dyDescent="0.25">
      <c r="A402" s="128"/>
      <c r="B402" s="124"/>
      <c r="C402" s="124"/>
      <c r="D402" s="43">
        <v>17410</v>
      </c>
      <c r="E402" s="43">
        <v>2652</v>
      </c>
      <c r="F402" s="43"/>
      <c r="G402" s="43"/>
      <c r="H402" s="43"/>
      <c r="I402" s="43">
        <f>SUM(D402:H402)</f>
        <v>20062</v>
      </c>
      <c r="J402" s="115"/>
    </row>
    <row r="403" spans="1:10" x14ac:dyDescent="0.25">
      <c r="A403" s="128" t="s">
        <v>220</v>
      </c>
      <c r="B403" s="124">
        <v>1655</v>
      </c>
      <c r="C403" s="124" t="s">
        <v>16</v>
      </c>
      <c r="D403" s="55" t="s">
        <v>562</v>
      </c>
      <c r="E403" s="43"/>
      <c r="F403" s="43"/>
      <c r="G403" s="43"/>
      <c r="H403" s="43"/>
      <c r="I403" s="43"/>
      <c r="J403" s="115"/>
    </row>
    <row r="404" spans="1:10" x14ac:dyDescent="0.25">
      <c r="A404" s="128"/>
      <c r="B404" s="124"/>
      <c r="C404" s="124"/>
      <c r="D404" s="43">
        <v>9225</v>
      </c>
      <c r="E404" s="46"/>
      <c r="F404" s="46"/>
      <c r="G404" s="46"/>
      <c r="H404" s="43"/>
      <c r="I404" s="43">
        <f>SUM(D404:H404)</f>
        <v>9225</v>
      </c>
      <c r="J404" s="115"/>
    </row>
    <row r="405" spans="1:10" x14ac:dyDescent="0.25">
      <c r="A405" s="128" t="s">
        <v>221</v>
      </c>
      <c r="B405" s="124">
        <v>1647</v>
      </c>
      <c r="C405" s="124" t="s">
        <v>16</v>
      </c>
      <c r="D405" s="55" t="s">
        <v>562</v>
      </c>
      <c r="E405" s="60" t="s">
        <v>260</v>
      </c>
      <c r="F405" s="43" t="s">
        <v>261</v>
      </c>
      <c r="G405" s="43"/>
      <c r="H405" s="43"/>
      <c r="I405" s="43"/>
      <c r="J405" s="115"/>
    </row>
    <row r="406" spans="1:10" x14ac:dyDescent="0.25">
      <c r="A406" s="128"/>
      <c r="B406" s="124"/>
      <c r="C406" s="124"/>
      <c r="D406" s="43">
        <v>11199</v>
      </c>
      <c r="E406" s="43">
        <v>1110</v>
      </c>
      <c r="F406" s="43">
        <v>9260</v>
      </c>
      <c r="G406" s="43"/>
      <c r="H406" s="43"/>
      <c r="I406" s="43">
        <f>SUM(D406:H406)</f>
        <v>21569</v>
      </c>
      <c r="J406" s="115"/>
    </row>
    <row r="407" spans="1:10" x14ac:dyDescent="0.25">
      <c r="A407" s="128" t="s">
        <v>222</v>
      </c>
      <c r="B407" s="124" t="s">
        <v>565</v>
      </c>
      <c r="C407" s="124" t="s">
        <v>30</v>
      </c>
      <c r="D407" s="55" t="s">
        <v>562</v>
      </c>
      <c r="E407" s="48" t="s">
        <v>427</v>
      </c>
      <c r="F407" s="48"/>
      <c r="G407" s="48"/>
      <c r="H407" s="43"/>
      <c r="I407" s="43"/>
      <c r="J407" s="115"/>
    </row>
    <row r="408" spans="1:10" x14ac:dyDescent="0.25">
      <c r="A408" s="128"/>
      <c r="B408" s="124"/>
      <c r="C408" s="124"/>
      <c r="D408" s="43">
        <v>4755</v>
      </c>
      <c r="E408" s="43"/>
      <c r="F408" s="43"/>
      <c r="G408" s="43"/>
      <c r="H408" s="43"/>
      <c r="I408" s="43">
        <f>SUM(D408:H408)</f>
        <v>4755</v>
      </c>
      <c r="J408" s="115"/>
    </row>
    <row r="409" spans="1:10" x14ac:dyDescent="0.25">
      <c r="A409" s="128" t="s">
        <v>223</v>
      </c>
      <c r="B409" s="131" t="s">
        <v>566</v>
      </c>
      <c r="C409" s="124" t="s">
        <v>30</v>
      </c>
      <c r="D409" s="55" t="s">
        <v>562</v>
      </c>
      <c r="E409" s="43" t="s">
        <v>427</v>
      </c>
      <c r="F409" s="43"/>
      <c r="G409" s="43"/>
      <c r="H409" s="43"/>
      <c r="I409" s="43"/>
      <c r="J409" s="115"/>
    </row>
    <row r="410" spans="1:10" x14ac:dyDescent="0.25">
      <c r="A410" s="128"/>
      <c r="B410" s="131"/>
      <c r="C410" s="124"/>
      <c r="D410" s="43">
        <v>165</v>
      </c>
      <c r="E410" s="43"/>
      <c r="F410" s="43"/>
      <c r="G410" s="43"/>
      <c r="H410" s="43"/>
      <c r="I410" s="43">
        <f>SUM(D410:H410)</f>
        <v>165</v>
      </c>
      <c r="J410" s="115"/>
    </row>
    <row r="411" spans="1:10" x14ac:dyDescent="0.25">
      <c r="A411" s="128" t="s">
        <v>224</v>
      </c>
      <c r="B411" s="131" t="s">
        <v>567</v>
      </c>
      <c r="C411" s="124" t="s">
        <v>30</v>
      </c>
      <c r="D411" s="55" t="s">
        <v>562</v>
      </c>
      <c r="E411" s="43" t="s">
        <v>427</v>
      </c>
      <c r="F411" s="43"/>
      <c r="G411" s="43"/>
      <c r="H411" s="43"/>
      <c r="I411" s="43"/>
      <c r="J411" s="115"/>
    </row>
    <row r="412" spans="1:10" x14ac:dyDescent="0.25">
      <c r="A412" s="128"/>
      <c r="B412" s="131"/>
      <c r="C412" s="124"/>
      <c r="D412" s="43">
        <v>90</v>
      </c>
      <c r="E412" s="43"/>
      <c r="F412" s="43"/>
      <c r="G412" s="43"/>
      <c r="H412" s="43"/>
      <c r="I412" s="43">
        <f>SUM(D412:H412)</f>
        <v>90</v>
      </c>
      <c r="J412" s="115"/>
    </row>
    <row r="413" spans="1:10" x14ac:dyDescent="0.25">
      <c r="A413" s="128" t="s">
        <v>225</v>
      </c>
      <c r="B413" s="131" t="s">
        <v>568</v>
      </c>
      <c r="C413" s="124" t="s">
        <v>30</v>
      </c>
      <c r="D413" s="55" t="s">
        <v>562</v>
      </c>
      <c r="E413" s="43" t="s">
        <v>427</v>
      </c>
      <c r="F413" s="43"/>
      <c r="G413" s="43"/>
      <c r="H413" s="43"/>
      <c r="I413" s="43"/>
      <c r="J413" s="115"/>
    </row>
    <row r="414" spans="1:10" x14ac:dyDescent="0.25">
      <c r="A414" s="128"/>
      <c r="B414" s="131"/>
      <c r="C414" s="124"/>
      <c r="D414" s="43">
        <v>1798</v>
      </c>
      <c r="E414" s="43"/>
      <c r="F414" s="43"/>
      <c r="G414" s="43"/>
      <c r="H414" s="43"/>
      <c r="I414" s="43">
        <f>SUM(D414:H414)</f>
        <v>1798</v>
      </c>
      <c r="J414" s="115"/>
    </row>
    <row r="415" spans="1:10" x14ac:dyDescent="0.25">
      <c r="A415" s="128" t="s">
        <v>226</v>
      </c>
      <c r="B415" s="124">
        <v>691</v>
      </c>
      <c r="C415" s="124" t="s">
        <v>30</v>
      </c>
      <c r="D415" s="55" t="s">
        <v>562</v>
      </c>
      <c r="E415" s="43"/>
      <c r="F415" s="43"/>
      <c r="G415" s="43"/>
      <c r="H415" s="43"/>
      <c r="I415" s="43"/>
      <c r="J415" s="115"/>
    </row>
    <row r="416" spans="1:10" x14ac:dyDescent="0.25">
      <c r="A416" s="128"/>
      <c r="B416" s="124"/>
      <c r="C416" s="124"/>
      <c r="D416" s="43">
        <v>17731</v>
      </c>
      <c r="E416" s="43"/>
      <c r="F416" s="43"/>
      <c r="G416" s="43"/>
      <c r="H416" s="43"/>
      <c r="I416" s="43">
        <f>SUM(D416:H416)</f>
        <v>17731</v>
      </c>
      <c r="J416" s="115"/>
    </row>
    <row r="417" spans="1:10" x14ac:dyDescent="0.25">
      <c r="A417" s="128" t="s">
        <v>227</v>
      </c>
      <c r="B417" s="124">
        <v>763</v>
      </c>
      <c r="C417" s="124" t="s">
        <v>30</v>
      </c>
      <c r="D417" s="55" t="s">
        <v>562</v>
      </c>
      <c r="E417" s="43"/>
      <c r="F417" s="43"/>
      <c r="G417" s="43"/>
      <c r="H417" s="43"/>
      <c r="I417" s="43"/>
      <c r="J417" s="115"/>
    </row>
    <row r="418" spans="1:10" x14ac:dyDescent="0.25">
      <c r="A418" s="128"/>
      <c r="B418" s="124"/>
      <c r="C418" s="124"/>
      <c r="D418" s="43">
        <v>3510</v>
      </c>
      <c r="E418" s="43"/>
      <c r="F418" s="43"/>
      <c r="G418" s="43"/>
      <c r="H418" s="43"/>
      <c r="I418" s="43">
        <f>SUM(D418:H418)</f>
        <v>3510</v>
      </c>
      <c r="J418" s="115"/>
    </row>
    <row r="419" spans="1:10" x14ac:dyDescent="0.25">
      <c r="A419" s="128" t="s">
        <v>228</v>
      </c>
      <c r="B419" s="124">
        <v>1384</v>
      </c>
      <c r="C419" s="124" t="s">
        <v>55</v>
      </c>
      <c r="D419" s="55" t="s">
        <v>562</v>
      </c>
      <c r="E419" s="43"/>
      <c r="F419" s="43"/>
      <c r="G419" s="43"/>
      <c r="H419" s="43"/>
      <c r="I419" s="43"/>
      <c r="J419" s="115"/>
    </row>
    <row r="420" spans="1:10" ht="15.75" thickBot="1" x14ac:dyDescent="0.3">
      <c r="A420" s="126"/>
      <c r="B420" s="122"/>
      <c r="C420" s="122"/>
      <c r="D420" s="51">
        <v>18462</v>
      </c>
      <c r="E420" s="51"/>
      <c r="F420" s="51"/>
      <c r="G420" s="51"/>
      <c r="H420" s="51"/>
      <c r="I420" s="51">
        <f>SUM(D420:H420)</f>
        <v>18462</v>
      </c>
      <c r="J420" s="116"/>
    </row>
    <row r="421" spans="1:10" x14ac:dyDescent="0.25">
      <c r="A421" s="127" t="s">
        <v>229</v>
      </c>
      <c r="B421" s="123">
        <v>1726</v>
      </c>
      <c r="C421" s="123" t="s">
        <v>16</v>
      </c>
      <c r="D421" s="54" t="s">
        <v>498</v>
      </c>
      <c r="E421" s="49"/>
      <c r="F421" s="49"/>
      <c r="G421" s="49"/>
      <c r="H421" s="49"/>
      <c r="I421" s="49"/>
      <c r="J421" s="114">
        <f>SUM(D422,D424,D426,D428,D430,D432,D434,D436,D438,D440)</f>
        <v>89968</v>
      </c>
    </row>
    <row r="422" spans="1:10" x14ac:dyDescent="0.25">
      <c r="A422" s="128"/>
      <c r="B422" s="124"/>
      <c r="C422" s="124"/>
      <c r="D422" s="43">
        <v>5618</v>
      </c>
      <c r="E422" s="43"/>
      <c r="F422" s="43"/>
      <c r="G422" s="43"/>
      <c r="H422" s="43"/>
      <c r="I422" s="43">
        <f>SUM(D422:H422)</f>
        <v>5618</v>
      </c>
      <c r="J422" s="115"/>
    </row>
    <row r="423" spans="1:10" x14ac:dyDescent="0.25">
      <c r="A423" s="128" t="s">
        <v>230</v>
      </c>
      <c r="B423" s="124">
        <v>1662</v>
      </c>
      <c r="C423" s="124" t="s">
        <v>16</v>
      </c>
      <c r="D423" s="55" t="s">
        <v>498</v>
      </c>
      <c r="E423" s="43"/>
      <c r="F423" s="43"/>
      <c r="G423" s="43"/>
      <c r="H423" s="43"/>
      <c r="I423" s="43"/>
      <c r="J423" s="115"/>
    </row>
    <row r="424" spans="1:10" x14ac:dyDescent="0.25">
      <c r="A424" s="128"/>
      <c r="B424" s="124"/>
      <c r="C424" s="124"/>
      <c r="D424" s="60">
        <v>29090</v>
      </c>
      <c r="E424" s="46"/>
      <c r="F424" s="46"/>
      <c r="G424" s="43"/>
      <c r="H424" s="43"/>
      <c r="I424" s="43">
        <f>SUM(D424:H424)</f>
        <v>29090</v>
      </c>
      <c r="J424" s="115"/>
    </row>
    <row r="425" spans="1:10" x14ac:dyDescent="0.25">
      <c r="A425" s="128" t="s">
        <v>231</v>
      </c>
      <c r="B425" s="124">
        <v>3077</v>
      </c>
      <c r="C425" s="124" t="s">
        <v>110</v>
      </c>
      <c r="D425" s="55" t="s">
        <v>498</v>
      </c>
      <c r="E425" s="60" t="s">
        <v>497</v>
      </c>
      <c r="F425" s="43"/>
      <c r="G425" s="43"/>
      <c r="H425" s="43"/>
      <c r="I425" s="43"/>
      <c r="J425" s="115"/>
    </row>
    <row r="426" spans="1:10" x14ac:dyDescent="0.25">
      <c r="A426" s="128"/>
      <c r="B426" s="124"/>
      <c r="C426" s="124"/>
      <c r="D426" s="43">
        <v>21545</v>
      </c>
      <c r="E426" s="60">
        <v>6922</v>
      </c>
      <c r="F426" s="43"/>
      <c r="G426" s="43"/>
      <c r="H426" s="43"/>
      <c r="I426" s="43">
        <f>SUM(D426:H426)</f>
        <v>28467</v>
      </c>
      <c r="J426" s="115"/>
    </row>
    <row r="427" spans="1:10" x14ac:dyDescent="0.25">
      <c r="A427" s="128" t="s">
        <v>232</v>
      </c>
      <c r="B427" s="124" t="s">
        <v>569</v>
      </c>
      <c r="C427" s="124" t="s">
        <v>110</v>
      </c>
      <c r="D427" s="55" t="s">
        <v>498</v>
      </c>
      <c r="E427" s="43"/>
      <c r="F427" s="43"/>
      <c r="G427" s="43"/>
      <c r="H427" s="43"/>
      <c r="I427" s="43"/>
      <c r="J427" s="115"/>
    </row>
    <row r="428" spans="1:10" x14ac:dyDescent="0.25">
      <c r="A428" s="128"/>
      <c r="B428" s="124"/>
      <c r="C428" s="124"/>
      <c r="D428" s="43">
        <v>1654</v>
      </c>
      <c r="E428" s="43"/>
      <c r="F428" s="43"/>
      <c r="G428" s="43"/>
      <c r="H428" s="43"/>
      <c r="I428" s="43">
        <f>SUM(D428:H428)</f>
        <v>1654</v>
      </c>
      <c r="J428" s="115"/>
    </row>
    <row r="429" spans="1:10" x14ac:dyDescent="0.25">
      <c r="A429" s="128" t="s">
        <v>233</v>
      </c>
      <c r="B429" s="124" t="s">
        <v>570</v>
      </c>
      <c r="C429" s="124" t="s">
        <v>110</v>
      </c>
      <c r="D429" s="55" t="s">
        <v>498</v>
      </c>
      <c r="E429" s="43"/>
      <c r="F429" s="43"/>
      <c r="G429" s="43"/>
      <c r="H429" s="43"/>
      <c r="I429" s="43"/>
      <c r="J429" s="115"/>
    </row>
    <row r="430" spans="1:10" x14ac:dyDescent="0.25">
      <c r="A430" s="128"/>
      <c r="B430" s="124"/>
      <c r="C430" s="124"/>
      <c r="D430" s="43">
        <v>507</v>
      </c>
      <c r="E430" s="43"/>
      <c r="F430" s="43"/>
      <c r="G430" s="43"/>
      <c r="H430" s="43"/>
      <c r="I430" s="43">
        <f>SUM(D430:H430)</f>
        <v>507</v>
      </c>
      <c r="J430" s="115"/>
    </row>
    <row r="431" spans="1:10" x14ac:dyDescent="0.25">
      <c r="A431" s="128" t="s">
        <v>234</v>
      </c>
      <c r="B431" s="124" t="s">
        <v>571</v>
      </c>
      <c r="C431" s="124" t="s">
        <v>110</v>
      </c>
      <c r="D431" s="55" t="s">
        <v>498</v>
      </c>
      <c r="E431" s="43"/>
      <c r="F431" s="43"/>
      <c r="G431" s="43"/>
      <c r="H431" s="43"/>
      <c r="I431" s="43"/>
      <c r="J431" s="115"/>
    </row>
    <row r="432" spans="1:10" x14ac:dyDescent="0.25">
      <c r="A432" s="128"/>
      <c r="B432" s="124"/>
      <c r="C432" s="124"/>
      <c r="D432" s="43">
        <v>787</v>
      </c>
      <c r="E432" s="43"/>
      <c r="F432" s="43"/>
      <c r="G432" s="43"/>
      <c r="H432" s="43"/>
      <c r="I432" s="43">
        <f>SUM(D432:H432)</f>
        <v>787</v>
      </c>
      <c r="J432" s="115"/>
    </row>
    <row r="433" spans="1:10" x14ac:dyDescent="0.25">
      <c r="A433" s="128" t="s">
        <v>235</v>
      </c>
      <c r="B433" s="124" t="s">
        <v>572</v>
      </c>
      <c r="C433" s="124" t="s">
        <v>110</v>
      </c>
      <c r="D433" s="55" t="s">
        <v>498</v>
      </c>
      <c r="E433" s="43"/>
      <c r="F433" s="43"/>
      <c r="G433" s="43"/>
      <c r="H433" s="43"/>
      <c r="I433" s="43"/>
      <c r="J433" s="115"/>
    </row>
    <row r="434" spans="1:10" x14ac:dyDescent="0.25">
      <c r="A434" s="128"/>
      <c r="B434" s="124"/>
      <c r="C434" s="124"/>
      <c r="D434" s="43">
        <v>341</v>
      </c>
      <c r="E434" s="46"/>
      <c r="F434" s="46"/>
      <c r="G434" s="43"/>
      <c r="H434" s="43"/>
      <c r="I434" s="43">
        <f>SUM(D434:H434)</f>
        <v>341</v>
      </c>
      <c r="J434" s="115"/>
    </row>
    <row r="435" spans="1:10" x14ac:dyDescent="0.25">
      <c r="A435" s="128" t="s">
        <v>236</v>
      </c>
      <c r="B435" s="124">
        <v>3056</v>
      </c>
      <c r="C435" s="124" t="s">
        <v>110</v>
      </c>
      <c r="D435" s="55" t="s">
        <v>498</v>
      </c>
      <c r="E435" s="60" t="s">
        <v>515</v>
      </c>
      <c r="F435" s="43"/>
      <c r="G435" s="43"/>
      <c r="H435" s="43"/>
      <c r="I435" s="43"/>
      <c r="J435" s="115"/>
    </row>
    <row r="436" spans="1:10" x14ac:dyDescent="0.25">
      <c r="A436" s="128"/>
      <c r="B436" s="124"/>
      <c r="C436" s="124"/>
      <c r="D436" s="43">
        <v>20759</v>
      </c>
      <c r="E436" s="43">
        <v>2209</v>
      </c>
      <c r="F436" s="43"/>
      <c r="G436" s="43"/>
      <c r="H436" s="43"/>
      <c r="I436" s="43">
        <f>SUM(D436:H436)</f>
        <v>22968</v>
      </c>
      <c r="J436" s="115"/>
    </row>
    <row r="437" spans="1:10" x14ac:dyDescent="0.25">
      <c r="A437" s="128" t="s">
        <v>237</v>
      </c>
      <c r="B437" s="124">
        <v>3175</v>
      </c>
      <c r="C437" s="124" t="s">
        <v>110</v>
      </c>
      <c r="D437" s="55" t="s">
        <v>498</v>
      </c>
      <c r="E437" s="43"/>
      <c r="F437" s="43"/>
      <c r="G437" s="43"/>
      <c r="H437" s="43"/>
      <c r="I437" s="43"/>
      <c r="J437" s="115"/>
    </row>
    <row r="438" spans="1:10" x14ac:dyDescent="0.25">
      <c r="A438" s="128"/>
      <c r="B438" s="124"/>
      <c r="C438" s="124"/>
      <c r="D438" s="43">
        <v>3636</v>
      </c>
      <c r="E438" s="43"/>
      <c r="F438" s="43"/>
      <c r="G438" s="43"/>
      <c r="H438" s="43"/>
      <c r="I438" s="43">
        <f>SUM(D438:H438)</f>
        <v>3636</v>
      </c>
      <c r="J438" s="115"/>
    </row>
    <row r="439" spans="1:10" x14ac:dyDescent="0.25">
      <c r="A439" s="128" t="s">
        <v>264</v>
      </c>
      <c r="B439" s="124">
        <v>3148</v>
      </c>
      <c r="C439" s="124" t="s">
        <v>110</v>
      </c>
      <c r="D439" s="55" t="s">
        <v>498</v>
      </c>
      <c r="E439" s="43" t="s">
        <v>573</v>
      </c>
      <c r="F439" s="43"/>
      <c r="G439" s="43"/>
      <c r="H439" s="43"/>
      <c r="I439" s="43"/>
      <c r="J439" s="115"/>
    </row>
    <row r="440" spans="1:10" ht="15.75" thickBot="1" x14ac:dyDescent="0.3">
      <c r="A440" s="126"/>
      <c r="B440" s="122"/>
      <c r="C440" s="122"/>
      <c r="D440" s="51">
        <v>6031</v>
      </c>
      <c r="E440" s="51">
        <v>37118</v>
      </c>
      <c r="F440" s="51"/>
      <c r="G440" s="51"/>
      <c r="H440" s="51"/>
      <c r="I440" s="51">
        <f>SUM(D440:H440)</f>
        <v>43149</v>
      </c>
      <c r="J440" s="116"/>
    </row>
    <row r="441" spans="1:10" x14ac:dyDescent="0.25">
      <c r="A441" s="127" t="s">
        <v>265</v>
      </c>
      <c r="B441" s="123" t="s">
        <v>575</v>
      </c>
      <c r="C441" s="123" t="s">
        <v>137</v>
      </c>
      <c r="D441" s="54" t="s">
        <v>574</v>
      </c>
      <c r="E441" s="49"/>
      <c r="F441" s="49"/>
      <c r="G441" s="49"/>
      <c r="H441" s="49"/>
      <c r="I441" s="49"/>
      <c r="J441" s="129">
        <f>SUM(D442)</f>
        <v>33779</v>
      </c>
    </row>
    <row r="442" spans="1:10" ht="15.75" thickBot="1" x14ac:dyDescent="0.3">
      <c r="A442" s="126"/>
      <c r="B442" s="122"/>
      <c r="C442" s="122"/>
      <c r="D442" s="51">
        <v>33779</v>
      </c>
      <c r="E442" s="51"/>
      <c r="F442" s="51"/>
      <c r="G442" s="51"/>
      <c r="H442" s="51"/>
      <c r="I442" s="51">
        <f>SUM(D442:H442)</f>
        <v>33779</v>
      </c>
      <c r="J442" s="130"/>
    </row>
    <row r="443" spans="1:10" x14ac:dyDescent="0.25">
      <c r="A443" s="127" t="s">
        <v>266</v>
      </c>
      <c r="B443" s="123">
        <v>1639</v>
      </c>
      <c r="C443" s="123" t="s">
        <v>16</v>
      </c>
      <c r="D443" s="54" t="s">
        <v>485</v>
      </c>
      <c r="E443" s="61" t="s">
        <v>484</v>
      </c>
      <c r="F443" s="49"/>
      <c r="G443" s="49"/>
      <c r="H443" s="49"/>
      <c r="I443" s="49"/>
      <c r="J443" s="129">
        <f>SUM(D444)</f>
        <v>8697</v>
      </c>
    </row>
    <row r="444" spans="1:10" ht="15.75" thickBot="1" x14ac:dyDescent="0.3">
      <c r="A444" s="126"/>
      <c r="B444" s="122"/>
      <c r="C444" s="122"/>
      <c r="D444" s="51">
        <v>8697</v>
      </c>
      <c r="E444" s="62">
        <v>1597</v>
      </c>
      <c r="F444" s="51"/>
      <c r="G444" s="51"/>
      <c r="H444" s="51"/>
      <c r="I444" s="51">
        <f>SUM(D444:H444)</f>
        <v>10294</v>
      </c>
      <c r="J444" s="130"/>
    </row>
    <row r="445" spans="1:10" x14ac:dyDescent="0.25">
      <c r="A445" s="127" t="s">
        <v>267</v>
      </c>
      <c r="B445" s="123">
        <v>1661</v>
      </c>
      <c r="C445" s="123" t="s">
        <v>16</v>
      </c>
      <c r="D445" s="54" t="s">
        <v>442</v>
      </c>
      <c r="E445" s="49"/>
      <c r="F445" s="49"/>
      <c r="G445" s="49"/>
      <c r="H445" s="49"/>
      <c r="I445" s="49"/>
      <c r="J445" s="114">
        <f>SUM(D448,D446,D450,D452,D454,D456,D458,D460,D462,D464,D466,D468,D470,D472,D474)</f>
        <v>63131</v>
      </c>
    </row>
    <row r="446" spans="1:10" x14ac:dyDescent="0.25">
      <c r="A446" s="128"/>
      <c r="B446" s="124"/>
      <c r="C446" s="124"/>
      <c r="D446" s="43">
        <v>8992</v>
      </c>
      <c r="E446" s="46"/>
      <c r="F446" s="46"/>
      <c r="G446" s="43"/>
      <c r="H446" s="43"/>
      <c r="I446" s="43">
        <f>SUM(D446:H446)</f>
        <v>8992</v>
      </c>
      <c r="J446" s="115"/>
    </row>
    <row r="447" spans="1:10" x14ac:dyDescent="0.25">
      <c r="A447" s="128" t="s">
        <v>268</v>
      </c>
      <c r="B447" s="124">
        <v>1660</v>
      </c>
      <c r="C447" s="124" t="s">
        <v>16</v>
      </c>
      <c r="D447" s="56" t="s">
        <v>442</v>
      </c>
      <c r="E447" s="60" t="s">
        <v>463</v>
      </c>
      <c r="F447" s="43"/>
      <c r="G447" s="43"/>
      <c r="H447" s="43"/>
      <c r="I447" s="43"/>
      <c r="J447" s="115"/>
    </row>
    <row r="448" spans="1:10" x14ac:dyDescent="0.25">
      <c r="A448" s="128"/>
      <c r="B448" s="124"/>
      <c r="C448" s="124"/>
      <c r="D448" s="43">
        <v>12502</v>
      </c>
      <c r="E448" s="60">
        <v>6938</v>
      </c>
      <c r="F448" s="43"/>
      <c r="G448" s="43"/>
      <c r="H448" s="43"/>
      <c r="I448" s="43">
        <f>SUM(D448:H448)</f>
        <v>19440</v>
      </c>
      <c r="J448" s="115"/>
    </row>
    <row r="449" spans="1:10" x14ac:dyDescent="0.25">
      <c r="A449" s="128" t="s">
        <v>269</v>
      </c>
      <c r="B449" s="124">
        <v>1663</v>
      </c>
      <c r="C449" s="124" t="s">
        <v>16</v>
      </c>
      <c r="D449" s="56" t="s">
        <v>442</v>
      </c>
      <c r="E449" s="43" t="s">
        <v>257</v>
      </c>
      <c r="F449" s="43"/>
      <c r="G449" s="43"/>
      <c r="H449" s="43"/>
      <c r="I449" s="43"/>
      <c r="J449" s="115"/>
    </row>
    <row r="450" spans="1:10" x14ac:dyDescent="0.25">
      <c r="A450" s="128"/>
      <c r="B450" s="124"/>
      <c r="C450" s="124"/>
      <c r="D450" s="43">
        <v>740</v>
      </c>
      <c r="E450" s="43">
        <v>11222</v>
      </c>
      <c r="F450" s="43"/>
      <c r="G450" s="43"/>
      <c r="H450" s="43"/>
      <c r="I450" s="43">
        <f>SUM(D450:H450)</f>
        <v>11962</v>
      </c>
      <c r="J450" s="115"/>
    </row>
    <row r="451" spans="1:10" x14ac:dyDescent="0.25">
      <c r="A451" s="128" t="s">
        <v>270</v>
      </c>
      <c r="B451" s="124">
        <v>1674</v>
      </c>
      <c r="C451" s="124" t="s">
        <v>16</v>
      </c>
      <c r="D451" s="56" t="s">
        <v>442</v>
      </c>
      <c r="E451" s="43" t="s">
        <v>242</v>
      </c>
      <c r="F451" s="43"/>
      <c r="G451" s="43"/>
      <c r="H451" s="43"/>
      <c r="I451" s="43"/>
      <c r="J451" s="115"/>
    </row>
    <row r="452" spans="1:10" x14ac:dyDescent="0.25">
      <c r="A452" s="128"/>
      <c r="B452" s="124"/>
      <c r="C452" s="124"/>
      <c r="D452" s="43">
        <v>9187</v>
      </c>
      <c r="E452" s="43">
        <v>6440</v>
      </c>
      <c r="F452" s="43"/>
      <c r="G452" s="43"/>
      <c r="H452" s="43"/>
      <c r="I452" s="43">
        <f>SUM(D452:H452)</f>
        <v>15627</v>
      </c>
      <c r="J452" s="115"/>
    </row>
    <row r="453" spans="1:10" x14ac:dyDescent="0.25">
      <c r="A453" s="128" t="s">
        <v>271</v>
      </c>
      <c r="B453" s="124" t="s">
        <v>576</v>
      </c>
      <c r="C453" s="124" t="s">
        <v>16</v>
      </c>
      <c r="D453" s="56" t="s">
        <v>442</v>
      </c>
      <c r="E453" s="43"/>
      <c r="F453" s="43"/>
      <c r="G453" s="43"/>
      <c r="H453" s="43"/>
      <c r="I453" s="43"/>
      <c r="J453" s="115"/>
    </row>
    <row r="454" spans="1:10" x14ac:dyDescent="0.25">
      <c r="A454" s="128"/>
      <c r="B454" s="124"/>
      <c r="C454" s="124"/>
      <c r="D454" s="43">
        <v>5902</v>
      </c>
      <c r="E454" s="43"/>
      <c r="F454" s="43"/>
      <c r="G454" s="43"/>
      <c r="H454" s="43"/>
      <c r="I454" s="43">
        <f>SUM(D454:H454)</f>
        <v>5902</v>
      </c>
      <c r="J454" s="115"/>
    </row>
    <row r="455" spans="1:10" x14ac:dyDescent="0.25">
      <c r="A455" s="128" t="s">
        <v>272</v>
      </c>
      <c r="B455" s="124">
        <v>1776</v>
      </c>
      <c r="C455" s="124" t="s">
        <v>16</v>
      </c>
      <c r="D455" s="56" t="s">
        <v>442</v>
      </c>
      <c r="E455" s="43"/>
      <c r="F455" s="43"/>
      <c r="G455" s="43"/>
      <c r="H455" s="43"/>
      <c r="I455" s="43"/>
      <c r="J455" s="115"/>
    </row>
    <row r="456" spans="1:10" x14ac:dyDescent="0.25">
      <c r="A456" s="128"/>
      <c r="B456" s="124"/>
      <c r="C456" s="124"/>
      <c r="D456" s="43">
        <v>385</v>
      </c>
      <c r="E456" s="43"/>
      <c r="F456" s="43"/>
      <c r="G456" s="43"/>
      <c r="H456" s="43"/>
      <c r="I456" s="43">
        <f>SUM(D456:H456)</f>
        <v>385</v>
      </c>
      <c r="J456" s="115"/>
    </row>
    <row r="457" spans="1:10" x14ac:dyDescent="0.25">
      <c r="A457" s="128" t="s">
        <v>273</v>
      </c>
      <c r="B457" s="124">
        <v>1777</v>
      </c>
      <c r="C457" s="124" t="s">
        <v>16</v>
      </c>
      <c r="D457" s="56" t="s">
        <v>442</v>
      </c>
      <c r="E457" s="43" t="s">
        <v>257</v>
      </c>
      <c r="F457" s="43"/>
      <c r="G457" s="43"/>
      <c r="H457" s="43"/>
      <c r="I457" s="43"/>
      <c r="J457" s="115"/>
    </row>
    <row r="458" spans="1:10" x14ac:dyDescent="0.25">
      <c r="A458" s="128"/>
      <c r="B458" s="124"/>
      <c r="C458" s="124"/>
      <c r="D458" s="43">
        <v>153</v>
      </c>
      <c r="E458" s="43">
        <v>6681</v>
      </c>
      <c r="F458" s="43"/>
      <c r="G458" s="43"/>
      <c r="H458" s="43"/>
      <c r="I458" s="43">
        <f>SUM(D458:H458)</f>
        <v>6834</v>
      </c>
      <c r="J458" s="115"/>
    </row>
    <row r="459" spans="1:10" x14ac:dyDescent="0.25">
      <c r="A459" s="128" t="s">
        <v>287</v>
      </c>
      <c r="B459" s="124">
        <v>1685</v>
      </c>
      <c r="C459" s="124" t="s">
        <v>16</v>
      </c>
      <c r="D459" s="56" t="s">
        <v>442</v>
      </c>
      <c r="E459" s="43" t="s">
        <v>257</v>
      </c>
      <c r="F459" s="43"/>
      <c r="G459" s="43"/>
      <c r="H459" s="43"/>
      <c r="I459" s="43"/>
      <c r="J459" s="115"/>
    </row>
    <row r="460" spans="1:10" x14ac:dyDescent="0.25">
      <c r="A460" s="128"/>
      <c r="B460" s="124"/>
      <c r="C460" s="124"/>
      <c r="D460" s="43">
        <v>655</v>
      </c>
      <c r="E460" s="43">
        <v>643</v>
      </c>
      <c r="F460" s="43"/>
      <c r="G460" s="43"/>
      <c r="H460" s="43"/>
      <c r="I460" s="43">
        <f>SUM(D460:H460)</f>
        <v>1298</v>
      </c>
      <c r="J460" s="115"/>
    </row>
    <row r="461" spans="1:10" x14ac:dyDescent="0.25">
      <c r="A461" s="128" t="s">
        <v>288</v>
      </c>
      <c r="B461" s="124">
        <v>1686</v>
      </c>
      <c r="C461" s="124" t="s">
        <v>16</v>
      </c>
      <c r="D461" s="56" t="s">
        <v>442</v>
      </c>
      <c r="E461" s="43"/>
      <c r="F461" s="43"/>
      <c r="G461" s="43"/>
      <c r="H461" s="43"/>
      <c r="I461" s="43"/>
      <c r="J461" s="115"/>
    </row>
    <row r="462" spans="1:10" x14ac:dyDescent="0.25">
      <c r="A462" s="128"/>
      <c r="B462" s="124"/>
      <c r="C462" s="124"/>
      <c r="D462" s="43">
        <v>4686</v>
      </c>
      <c r="E462" s="43"/>
      <c r="F462" s="43"/>
      <c r="G462" s="43"/>
      <c r="H462" s="43"/>
      <c r="I462" s="43">
        <f>SUM(D462:H462)</f>
        <v>4686</v>
      </c>
      <c r="J462" s="115"/>
    </row>
    <row r="463" spans="1:10" x14ac:dyDescent="0.25">
      <c r="A463" s="128" t="s">
        <v>289</v>
      </c>
      <c r="B463" s="124">
        <v>1696</v>
      </c>
      <c r="C463" s="124" t="s">
        <v>16</v>
      </c>
      <c r="D463" s="56" t="s">
        <v>442</v>
      </c>
      <c r="E463" s="43"/>
      <c r="F463" s="43"/>
      <c r="G463" s="43"/>
      <c r="H463" s="43"/>
      <c r="I463" s="43"/>
      <c r="J463" s="115"/>
    </row>
    <row r="464" spans="1:10" x14ac:dyDescent="0.25">
      <c r="A464" s="128"/>
      <c r="B464" s="124"/>
      <c r="C464" s="124"/>
      <c r="D464" s="43">
        <v>1018</v>
      </c>
      <c r="E464" s="43"/>
      <c r="F464" s="43"/>
      <c r="G464" s="43"/>
      <c r="H464" s="43"/>
      <c r="I464" s="43">
        <f>SUM(D464:H464)</f>
        <v>1018</v>
      </c>
      <c r="J464" s="115"/>
    </row>
    <row r="465" spans="1:10" x14ac:dyDescent="0.25">
      <c r="A465" s="128" t="s">
        <v>290</v>
      </c>
      <c r="B465" s="124">
        <v>1695</v>
      </c>
      <c r="C465" s="124" t="s">
        <v>16</v>
      </c>
      <c r="D465" s="56" t="s">
        <v>442</v>
      </c>
      <c r="E465" s="43"/>
      <c r="F465" s="43"/>
      <c r="G465" s="43"/>
      <c r="H465" s="43"/>
      <c r="I465" s="43"/>
      <c r="J465" s="115"/>
    </row>
    <row r="466" spans="1:10" x14ac:dyDescent="0.25">
      <c r="A466" s="128"/>
      <c r="B466" s="124"/>
      <c r="C466" s="124"/>
      <c r="D466" s="43">
        <v>194</v>
      </c>
      <c r="E466" s="46"/>
      <c r="F466" s="46"/>
      <c r="G466" s="43"/>
      <c r="H466" s="43"/>
      <c r="I466" s="43">
        <f>SUM(D466:H466)</f>
        <v>194</v>
      </c>
      <c r="J466" s="115"/>
    </row>
    <row r="467" spans="1:10" x14ac:dyDescent="0.25">
      <c r="A467" s="128" t="s">
        <v>291</v>
      </c>
      <c r="B467" s="124">
        <v>1694</v>
      </c>
      <c r="C467" s="124" t="s">
        <v>16</v>
      </c>
      <c r="D467" s="56" t="s">
        <v>442</v>
      </c>
      <c r="E467" s="60" t="s">
        <v>468</v>
      </c>
      <c r="F467" s="60"/>
      <c r="G467" s="43"/>
      <c r="H467" s="43"/>
      <c r="I467" s="43"/>
      <c r="J467" s="115"/>
    </row>
    <row r="468" spans="1:10" x14ac:dyDescent="0.25">
      <c r="A468" s="128"/>
      <c r="B468" s="124"/>
      <c r="C468" s="124"/>
      <c r="D468" s="43">
        <v>5328</v>
      </c>
      <c r="E468" s="60">
        <v>2959</v>
      </c>
      <c r="F468" s="60"/>
      <c r="G468" s="43"/>
      <c r="H468" s="43"/>
      <c r="I468" s="43">
        <f>SUM(D468:H468)</f>
        <v>8287</v>
      </c>
      <c r="J468" s="115"/>
    </row>
    <row r="469" spans="1:10" x14ac:dyDescent="0.25">
      <c r="A469" s="128" t="s">
        <v>292</v>
      </c>
      <c r="B469" s="124">
        <v>1690</v>
      </c>
      <c r="C469" s="124" t="s">
        <v>16</v>
      </c>
      <c r="D469" s="56" t="s">
        <v>442</v>
      </c>
      <c r="E469" s="48"/>
      <c r="F469" s="48"/>
      <c r="G469" s="43"/>
      <c r="H469" s="43"/>
      <c r="I469" s="43"/>
      <c r="J469" s="115"/>
    </row>
    <row r="470" spans="1:10" x14ac:dyDescent="0.25">
      <c r="A470" s="128"/>
      <c r="B470" s="124"/>
      <c r="C470" s="124"/>
      <c r="D470" s="43">
        <v>3136</v>
      </c>
      <c r="E470" s="43"/>
      <c r="F470" s="43"/>
      <c r="G470" s="43"/>
      <c r="H470" s="43"/>
      <c r="I470" s="43">
        <f>SUM(D470:H470)</f>
        <v>3136</v>
      </c>
      <c r="J470" s="115"/>
    </row>
    <row r="471" spans="1:10" x14ac:dyDescent="0.25">
      <c r="A471" s="128" t="s">
        <v>293</v>
      </c>
      <c r="B471" s="124">
        <v>3075</v>
      </c>
      <c r="C471" s="124" t="s">
        <v>110</v>
      </c>
      <c r="D471" s="56" t="s">
        <v>442</v>
      </c>
      <c r="E471" s="43"/>
      <c r="F471" s="43"/>
      <c r="G471" s="43"/>
      <c r="H471" s="43"/>
      <c r="I471" s="43"/>
      <c r="J471" s="115"/>
    </row>
    <row r="472" spans="1:10" x14ac:dyDescent="0.25">
      <c r="A472" s="128"/>
      <c r="B472" s="124"/>
      <c r="C472" s="124"/>
      <c r="D472" s="43">
        <v>7513</v>
      </c>
      <c r="E472" s="43"/>
      <c r="F472" s="43"/>
      <c r="G472" s="43"/>
      <c r="H472" s="43"/>
      <c r="I472" s="43">
        <f>SUM(D472:H472)</f>
        <v>7513</v>
      </c>
      <c r="J472" s="115"/>
    </row>
    <row r="473" spans="1:10" x14ac:dyDescent="0.25">
      <c r="A473" s="128" t="s">
        <v>294</v>
      </c>
      <c r="B473" s="124">
        <v>3070</v>
      </c>
      <c r="C473" s="124" t="s">
        <v>110</v>
      </c>
      <c r="D473" s="56" t="s">
        <v>442</v>
      </c>
      <c r="E473" s="43"/>
      <c r="F473" s="43"/>
      <c r="G473" s="43"/>
      <c r="H473" s="43"/>
      <c r="I473" s="43"/>
      <c r="J473" s="115"/>
    </row>
    <row r="474" spans="1:10" ht="15.75" thickBot="1" x14ac:dyDescent="0.3">
      <c r="A474" s="126"/>
      <c r="B474" s="122"/>
      <c r="C474" s="122"/>
      <c r="D474" s="51">
        <v>2740</v>
      </c>
      <c r="E474" s="51"/>
      <c r="F474" s="51"/>
      <c r="G474" s="51"/>
      <c r="H474" s="51"/>
      <c r="I474" s="51">
        <f>SUM(D474:H474)</f>
        <v>2740</v>
      </c>
      <c r="J474" s="116"/>
    </row>
    <row r="475" spans="1:10" x14ac:dyDescent="0.25">
      <c r="A475" s="127" t="s">
        <v>295</v>
      </c>
      <c r="B475" s="123">
        <v>1485</v>
      </c>
      <c r="C475" s="123" t="s">
        <v>55</v>
      </c>
      <c r="D475" s="54" t="s">
        <v>464</v>
      </c>
      <c r="E475" s="49"/>
      <c r="F475" s="49"/>
      <c r="G475" s="49"/>
      <c r="H475" s="49"/>
      <c r="I475" s="49"/>
      <c r="J475" s="114">
        <f>SUM(D476,D478)</f>
        <v>10070</v>
      </c>
    </row>
    <row r="476" spans="1:10" x14ac:dyDescent="0.25">
      <c r="A476" s="128"/>
      <c r="B476" s="124"/>
      <c r="C476" s="124"/>
      <c r="D476" s="43">
        <v>2377</v>
      </c>
      <c r="E476" s="46"/>
      <c r="F476" s="46"/>
      <c r="G476" s="46"/>
      <c r="H476" s="43"/>
      <c r="I476" s="43"/>
      <c r="J476" s="115"/>
    </row>
    <row r="477" spans="1:10" x14ac:dyDescent="0.25">
      <c r="A477" s="125" t="s">
        <v>296</v>
      </c>
      <c r="B477" s="121">
        <v>1400</v>
      </c>
      <c r="C477" s="117" t="s">
        <v>55</v>
      </c>
      <c r="D477" s="55" t="s">
        <v>464</v>
      </c>
      <c r="E477" s="60" t="s">
        <v>441</v>
      </c>
      <c r="F477" s="43" t="s">
        <v>242</v>
      </c>
      <c r="G477" s="44"/>
      <c r="H477" s="43"/>
      <c r="I477" s="43"/>
      <c r="J477" s="115"/>
    </row>
    <row r="478" spans="1:10" ht="15.75" thickBot="1" x14ac:dyDescent="0.3">
      <c r="A478" s="126"/>
      <c r="B478" s="122"/>
      <c r="C478" s="118"/>
      <c r="D478" s="51">
        <v>7693</v>
      </c>
      <c r="E478" s="62">
        <v>7412</v>
      </c>
      <c r="F478" s="51">
        <v>1619</v>
      </c>
      <c r="G478" s="58"/>
      <c r="H478" s="51"/>
      <c r="I478" s="51">
        <f>SUM(D478:H478)</f>
        <v>16724</v>
      </c>
      <c r="J478" s="116"/>
    </row>
    <row r="479" spans="1:10" x14ac:dyDescent="0.25">
      <c r="A479" s="127" t="s">
        <v>297</v>
      </c>
      <c r="B479" s="123">
        <v>3252</v>
      </c>
      <c r="C479" s="119" t="s">
        <v>110</v>
      </c>
      <c r="D479" s="54" t="s">
        <v>560</v>
      </c>
      <c r="E479" s="49" t="s">
        <v>427</v>
      </c>
      <c r="F479" s="49"/>
      <c r="G479" s="49"/>
      <c r="H479" s="49"/>
      <c r="I479" s="49"/>
      <c r="J479" s="114">
        <f>SUM(D480,D482,D484,D486,D488,D490,D492)</f>
        <v>49299</v>
      </c>
    </row>
    <row r="480" spans="1:10" x14ac:dyDescent="0.25">
      <c r="A480" s="128"/>
      <c r="B480" s="124"/>
      <c r="C480" s="120"/>
      <c r="D480" s="43">
        <v>2949</v>
      </c>
      <c r="E480" s="43"/>
      <c r="F480" s="43"/>
      <c r="G480" s="43"/>
      <c r="H480" s="43"/>
      <c r="I480" s="43">
        <f>SUM(D480:H480)</f>
        <v>2949</v>
      </c>
      <c r="J480" s="115"/>
    </row>
    <row r="481" spans="1:10" x14ac:dyDescent="0.25">
      <c r="A481" s="125" t="s">
        <v>298</v>
      </c>
      <c r="B481" s="121">
        <v>2227</v>
      </c>
      <c r="C481" s="117" t="s">
        <v>137</v>
      </c>
      <c r="D481" s="56" t="s">
        <v>560</v>
      </c>
      <c r="E481" s="43"/>
      <c r="F481" s="43"/>
      <c r="G481" s="43"/>
      <c r="H481" s="43"/>
      <c r="I481" s="43"/>
      <c r="J481" s="115"/>
    </row>
    <row r="482" spans="1:10" x14ac:dyDescent="0.25">
      <c r="A482" s="128"/>
      <c r="B482" s="124"/>
      <c r="C482" s="120"/>
      <c r="D482" s="43">
        <v>14987</v>
      </c>
      <c r="E482" s="46"/>
      <c r="F482" s="46"/>
      <c r="G482" s="46"/>
      <c r="H482" s="46"/>
      <c r="I482" s="43">
        <f>SUM(D482:H482)</f>
        <v>14987</v>
      </c>
      <c r="J482" s="115"/>
    </row>
    <row r="483" spans="1:10" x14ac:dyDescent="0.25">
      <c r="A483" s="125" t="s">
        <v>299</v>
      </c>
      <c r="B483" s="121">
        <v>2264</v>
      </c>
      <c r="C483" s="117" t="s">
        <v>137</v>
      </c>
      <c r="D483" s="56" t="s">
        <v>560</v>
      </c>
      <c r="E483" s="43" t="s">
        <v>552</v>
      </c>
      <c r="F483" s="60" t="s">
        <v>548</v>
      </c>
      <c r="G483" s="60" t="s">
        <v>550</v>
      </c>
      <c r="H483" s="43" t="s">
        <v>242</v>
      </c>
      <c r="I483" s="43"/>
      <c r="J483" s="115"/>
    </row>
    <row r="484" spans="1:10" x14ac:dyDescent="0.25">
      <c r="A484" s="128"/>
      <c r="B484" s="124"/>
      <c r="C484" s="120"/>
      <c r="D484" s="43">
        <v>6745</v>
      </c>
      <c r="E484" s="43">
        <v>10514</v>
      </c>
      <c r="F484" s="43">
        <v>4940</v>
      </c>
      <c r="G484" s="43">
        <v>2547</v>
      </c>
      <c r="H484" s="43">
        <v>4757</v>
      </c>
      <c r="I484" s="43">
        <f>SUM(D484:H484)</f>
        <v>29503</v>
      </c>
      <c r="J484" s="115"/>
    </row>
    <row r="485" spans="1:10" x14ac:dyDescent="0.25">
      <c r="A485" s="125" t="s">
        <v>300</v>
      </c>
      <c r="B485" s="121">
        <v>2289</v>
      </c>
      <c r="C485" s="117" t="s">
        <v>137</v>
      </c>
      <c r="D485" s="56" t="s">
        <v>560</v>
      </c>
      <c r="E485" s="43"/>
      <c r="F485" s="43"/>
      <c r="G485" s="43"/>
      <c r="H485" s="43"/>
      <c r="I485" s="43"/>
      <c r="J485" s="115"/>
    </row>
    <row r="486" spans="1:10" x14ac:dyDescent="0.25">
      <c r="A486" s="128"/>
      <c r="B486" s="124"/>
      <c r="C486" s="120"/>
      <c r="D486" s="43">
        <v>11944</v>
      </c>
      <c r="E486" s="43"/>
      <c r="F486" s="43"/>
      <c r="G486" s="43"/>
      <c r="H486" s="43"/>
      <c r="I486" s="43">
        <f>SUM(D486:H486)</f>
        <v>11944</v>
      </c>
      <c r="J486" s="115"/>
    </row>
    <row r="487" spans="1:10" x14ac:dyDescent="0.25">
      <c r="A487" s="125" t="s">
        <v>301</v>
      </c>
      <c r="B487" s="121">
        <v>2338</v>
      </c>
      <c r="C487" s="117" t="s">
        <v>137</v>
      </c>
      <c r="D487" s="56" t="s">
        <v>560</v>
      </c>
      <c r="E487" s="43"/>
      <c r="F487" s="43"/>
      <c r="G487" s="43"/>
      <c r="H487" s="43"/>
      <c r="I487" s="43"/>
      <c r="J487" s="115"/>
    </row>
    <row r="488" spans="1:10" x14ac:dyDescent="0.25">
      <c r="A488" s="128"/>
      <c r="B488" s="124"/>
      <c r="C488" s="120"/>
      <c r="D488" s="46">
        <v>7110</v>
      </c>
      <c r="E488" s="46"/>
      <c r="F488" s="46"/>
      <c r="G488" s="46"/>
      <c r="H488" s="46"/>
      <c r="I488" s="43">
        <f>SUM(D488:H488)</f>
        <v>7110</v>
      </c>
      <c r="J488" s="115"/>
    </row>
    <row r="489" spans="1:10" x14ac:dyDescent="0.25">
      <c r="A489" s="125" t="s">
        <v>302</v>
      </c>
      <c r="B489" s="121">
        <v>2290</v>
      </c>
      <c r="C489" s="117" t="s">
        <v>137</v>
      </c>
      <c r="D489" s="55" t="s">
        <v>560</v>
      </c>
      <c r="E489" s="60" t="s">
        <v>557</v>
      </c>
      <c r="F489" s="43" t="s">
        <v>552</v>
      </c>
      <c r="G489" s="43" t="s">
        <v>558</v>
      </c>
      <c r="H489" s="43" t="s">
        <v>242</v>
      </c>
      <c r="I489" s="43"/>
      <c r="J489" s="115"/>
    </row>
    <row r="490" spans="1:10" x14ac:dyDescent="0.25">
      <c r="A490" s="128"/>
      <c r="B490" s="124"/>
      <c r="C490" s="120"/>
      <c r="D490" s="46">
        <v>501</v>
      </c>
      <c r="E490" s="46">
        <v>2038</v>
      </c>
      <c r="F490" s="46">
        <v>844</v>
      </c>
      <c r="G490" s="46">
        <v>3060</v>
      </c>
      <c r="H490" s="43">
        <v>4915</v>
      </c>
      <c r="I490" s="43">
        <f>SUM(D490:H490)</f>
        <v>11358</v>
      </c>
      <c r="J490" s="115"/>
    </row>
    <row r="491" spans="1:10" x14ac:dyDescent="0.25">
      <c r="A491" s="125" t="s">
        <v>303</v>
      </c>
      <c r="B491" s="121">
        <v>2276</v>
      </c>
      <c r="C491" s="117" t="s">
        <v>137</v>
      </c>
      <c r="D491" s="55" t="s">
        <v>560</v>
      </c>
      <c r="E491" s="43" t="s">
        <v>551</v>
      </c>
      <c r="F491" s="43" t="s">
        <v>559</v>
      </c>
      <c r="G491" s="43" t="s">
        <v>242</v>
      </c>
      <c r="H491" s="43"/>
      <c r="I491" s="43"/>
      <c r="J491" s="115"/>
    </row>
    <row r="492" spans="1:10" ht="15.75" thickBot="1" x14ac:dyDescent="0.3">
      <c r="A492" s="126"/>
      <c r="B492" s="122"/>
      <c r="C492" s="118"/>
      <c r="D492" s="51">
        <v>5063</v>
      </c>
      <c r="E492" s="51">
        <v>2263</v>
      </c>
      <c r="F492" s="51">
        <v>1160</v>
      </c>
      <c r="G492" s="51">
        <v>7367</v>
      </c>
      <c r="H492" s="51"/>
      <c r="I492" s="51">
        <f>SUM(D492:H492)</f>
        <v>15853</v>
      </c>
      <c r="J492" s="116"/>
    </row>
    <row r="493" spans="1:10" x14ac:dyDescent="0.25">
      <c r="A493" s="3"/>
      <c r="B493" s="3"/>
      <c r="C493" s="3"/>
      <c r="D493" s="64"/>
      <c r="E493" s="64"/>
      <c r="F493" s="64"/>
      <c r="G493" s="64"/>
      <c r="H493" s="64"/>
      <c r="I493" s="64"/>
      <c r="J493" s="64"/>
    </row>
    <row r="494" spans="1:10" x14ac:dyDescent="0.25">
      <c r="A494" s="3"/>
      <c r="B494" s="3"/>
      <c r="C494" s="3"/>
      <c r="D494" s="64"/>
      <c r="E494" s="64"/>
      <c r="F494" s="64"/>
      <c r="G494" s="64"/>
      <c r="H494" s="64"/>
      <c r="I494" s="64"/>
      <c r="J494" s="64"/>
    </row>
    <row r="495" spans="1:10" x14ac:dyDescent="0.25">
      <c r="A495" s="3"/>
      <c r="B495" s="3"/>
      <c r="C495" s="3"/>
      <c r="D495" s="64"/>
      <c r="E495" s="64"/>
      <c r="F495" s="64"/>
      <c r="G495" s="64"/>
      <c r="H495" s="64"/>
      <c r="I495" s="64"/>
      <c r="J495" s="64"/>
    </row>
    <row r="496" spans="1:10" x14ac:dyDescent="0.25">
      <c r="A496" s="3"/>
      <c r="B496" s="3"/>
      <c r="C496" s="3"/>
      <c r="D496" s="64"/>
      <c r="E496" s="64"/>
      <c r="F496" s="64"/>
      <c r="G496" s="64"/>
      <c r="H496" s="64"/>
      <c r="I496" s="64"/>
      <c r="J496" s="64"/>
    </row>
    <row r="497" spans="1:10" x14ac:dyDescent="0.25">
      <c r="A497" s="3"/>
      <c r="B497" s="3"/>
      <c r="C497" s="3"/>
      <c r="D497" s="64"/>
      <c r="E497" s="64"/>
      <c r="F497" s="64"/>
      <c r="G497" s="64"/>
      <c r="H497" s="64"/>
      <c r="I497" s="64"/>
      <c r="J497" s="64"/>
    </row>
    <row r="498" spans="1:10" x14ac:dyDescent="0.25">
      <c r="A498" s="3"/>
      <c r="B498" s="3"/>
      <c r="C498" s="3"/>
      <c r="D498" s="64"/>
      <c r="E498" s="64"/>
      <c r="F498" s="64"/>
      <c r="G498" s="64"/>
      <c r="H498" s="64"/>
      <c r="I498" s="64"/>
      <c r="J498" s="64"/>
    </row>
    <row r="499" spans="1:10" x14ac:dyDescent="0.25">
      <c r="A499" s="3"/>
      <c r="B499" s="3"/>
      <c r="C499" s="3"/>
      <c r="D499" s="64"/>
      <c r="E499" s="64"/>
      <c r="F499" s="64"/>
      <c r="G499" s="64"/>
      <c r="H499" s="64"/>
      <c r="I499" s="64"/>
      <c r="J499" s="64"/>
    </row>
    <row r="500" spans="1:10" x14ac:dyDescent="0.25">
      <c r="A500" s="3"/>
      <c r="B500" s="3"/>
      <c r="C500" s="3"/>
      <c r="D500" s="64"/>
      <c r="E500" s="64"/>
      <c r="F500" s="64"/>
      <c r="G500" s="64"/>
      <c r="H500" s="64"/>
      <c r="I500" s="64"/>
      <c r="J500" s="64"/>
    </row>
    <row r="501" spans="1:10" x14ac:dyDescent="0.25">
      <c r="A501" s="3"/>
      <c r="B501" s="3"/>
      <c r="C501" s="3"/>
      <c r="D501" s="64"/>
      <c r="E501" s="64"/>
      <c r="F501" s="64"/>
      <c r="G501" s="64"/>
      <c r="H501" s="64"/>
      <c r="I501" s="64"/>
      <c r="J501" s="64"/>
    </row>
    <row r="502" spans="1:10" x14ac:dyDescent="0.25">
      <c r="A502" s="3"/>
      <c r="B502" s="3"/>
      <c r="C502" s="3"/>
      <c r="D502" s="64"/>
      <c r="E502" s="64"/>
      <c r="F502" s="64"/>
      <c r="G502" s="64"/>
      <c r="H502" s="64"/>
      <c r="I502" s="64"/>
      <c r="J502" s="64"/>
    </row>
    <row r="503" spans="1:10" x14ac:dyDescent="0.25">
      <c r="A503" s="3"/>
      <c r="B503" s="3"/>
      <c r="C503" s="3"/>
      <c r="D503" s="64"/>
      <c r="E503" s="64"/>
      <c r="F503" s="64"/>
      <c r="G503" s="64"/>
      <c r="H503" s="64"/>
      <c r="I503" s="64"/>
      <c r="J503" s="64"/>
    </row>
    <row r="504" spans="1:10" x14ac:dyDescent="0.25">
      <c r="A504" s="3"/>
      <c r="B504" s="3"/>
      <c r="C504" s="3"/>
      <c r="D504" s="64"/>
      <c r="E504" s="64"/>
      <c r="F504" s="64"/>
      <c r="G504" s="64"/>
      <c r="H504" s="64"/>
      <c r="I504" s="64"/>
      <c r="J504" s="64"/>
    </row>
    <row r="505" spans="1:10" x14ac:dyDescent="0.25">
      <c r="A505" s="3"/>
      <c r="B505" s="3"/>
      <c r="C505" s="3"/>
      <c r="D505" s="64"/>
      <c r="E505" s="64"/>
      <c r="F505" s="64"/>
      <c r="G505" s="64"/>
      <c r="H505" s="64"/>
      <c r="I505" s="64"/>
      <c r="J505" s="64"/>
    </row>
    <row r="506" spans="1:10" x14ac:dyDescent="0.25">
      <c r="A506" s="3"/>
      <c r="B506" s="3"/>
      <c r="C506" s="3"/>
      <c r="D506" s="64"/>
      <c r="E506" s="64"/>
      <c r="F506" s="64"/>
      <c r="G506" s="64"/>
      <c r="H506" s="64"/>
      <c r="I506" s="64"/>
      <c r="J506" s="64"/>
    </row>
    <row r="507" spans="1:10" x14ac:dyDescent="0.25">
      <c r="A507" s="3"/>
      <c r="B507" s="3"/>
      <c r="C507" s="3"/>
      <c r="D507" s="64"/>
      <c r="E507" s="64"/>
      <c r="F507" s="64"/>
      <c r="G507" s="64"/>
      <c r="H507" s="64"/>
      <c r="I507" s="64"/>
      <c r="J507" s="64"/>
    </row>
    <row r="508" spans="1:10" x14ac:dyDescent="0.25">
      <c r="A508" s="3"/>
      <c r="B508" s="3"/>
      <c r="C508" s="3"/>
      <c r="D508" s="64"/>
      <c r="E508" s="64"/>
      <c r="F508" s="64"/>
      <c r="G508" s="64"/>
      <c r="H508" s="64"/>
      <c r="I508" s="64"/>
      <c r="J508" s="64"/>
    </row>
    <row r="509" spans="1:10" x14ac:dyDescent="0.25">
      <c r="A509" s="3"/>
      <c r="B509" s="3"/>
      <c r="C509" s="3"/>
      <c r="D509" s="64"/>
      <c r="E509" s="64"/>
      <c r="F509" s="64"/>
      <c r="G509" s="64"/>
      <c r="H509" s="64"/>
      <c r="I509" s="64"/>
      <c r="J509" s="64"/>
    </row>
    <row r="510" spans="1:10" x14ac:dyDescent="0.25">
      <c r="A510" s="3"/>
      <c r="B510" s="3"/>
      <c r="C510" s="3"/>
      <c r="D510" s="64"/>
      <c r="E510" s="64"/>
      <c r="F510" s="64"/>
      <c r="G510" s="64"/>
      <c r="H510" s="64"/>
      <c r="I510" s="64"/>
      <c r="J510" s="64"/>
    </row>
    <row r="511" spans="1:10" x14ac:dyDescent="0.25">
      <c r="A511" s="3"/>
      <c r="B511" s="3"/>
      <c r="C511" s="3"/>
      <c r="D511" s="64"/>
      <c r="E511" s="64"/>
      <c r="F511" s="64"/>
      <c r="G511" s="64"/>
      <c r="H511" s="64"/>
      <c r="I511" s="64"/>
      <c r="J511" s="64"/>
    </row>
    <row r="512" spans="1:10" x14ac:dyDescent="0.25">
      <c r="A512" s="3"/>
      <c r="B512" s="3"/>
      <c r="C512" s="3"/>
      <c r="D512" s="64"/>
      <c r="E512" s="64"/>
      <c r="F512" s="64"/>
      <c r="G512" s="64"/>
      <c r="H512" s="64"/>
      <c r="I512" s="64"/>
      <c r="J512" s="64"/>
    </row>
    <row r="513" spans="1:10" x14ac:dyDescent="0.25">
      <c r="A513" s="3"/>
      <c r="B513" s="3"/>
      <c r="C513" s="3"/>
      <c r="D513" s="64"/>
      <c r="E513" s="64"/>
      <c r="F513" s="64"/>
      <c r="G513" s="64"/>
      <c r="H513" s="64"/>
      <c r="I513" s="64"/>
      <c r="J513" s="64"/>
    </row>
    <row r="514" spans="1:10" x14ac:dyDescent="0.25">
      <c r="A514" s="3"/>
      <c r="B514" s="3"/>
      <c r="C514" s="3"/>
      <c r="D514" s="64"/>
      <c r="E514" s="64"/>
      <c r="F514" s="64"/>
      <c r="G514" s="64"/>
      <c r="H514" s="64"/>
      <c r="I514" s="64"/>
      <c r="J514" s="64"/>
    </row>
    <row r="515" spans="1:10" x14ac:dyDescent="0.25">
      <c r="A515" s="3"/>
      <c r="B515" s="3"/>
      <c r="C515" s="3"/>
      <c r="D515" s="64"/>
      <c r="E515" s="64"/>
      <c r="F515" s="64"/>
      <c r="G515" s="64"/>
      <c r="H515" s="64"/>
      <c r="I515" s="64"/>
      <c r="J515" s="64"/>
    </row>
    <row r="516" spans="1:10" x14ac:dyDescent="0.25">
      <c r="A516" s="3"/>
      <c r="B516" s="3"/>
      <c r="C516" s="3"/>
      <c r="D516" s="64"/>
      <c r="E516" s="64"/>
      <c r="F516" s="64"/>
      <c r="G516" s="64"/>
      <c r="H516" s="64"/>
      <c r="I516" s="64"/>
      <c r="J516" s="64"/>
    </row>
    <row r="517" spans="1:10" x14ac:dyDescent="0.25">
      <c r="A517" s="3"/>
      <c r="B517" s="3"/>
      <c r="C517" s="3"/>
      <c r="D517" s="64"/>
      <c r="E517" s="64"/>
      <c r="F517" s="64"/>
      <c r="G517" s="64"/>
      <c r="H517" s="64"/>
      <c r="I517" s="64"/>
      <c r="J517" s="64"/>
    </row>
    <row r="518" spans="1:10" x14ac:dyDescent="0.25">
      <c r="A518" s="3"/>
      <c r="B518" s="3"/>
      <c r="C518" s="3"/>
      <c r="D518" s="64"/>
      <c r="E518" s="64"/>
      <c r="F518" s="64"/>
      <c r="G518" s="64"/>
      <c r="H518" s="64"/>
      <c r="I518" s="64"/>
      <c r="J518" s="64"/>
    </row>
    <row r="519" spans="1:10" x14ac:dyDescent="0.25">
      <c r="A519" s="3"/>
      <c r="B519" s="3"/>
      <c r="C519" s="3"/>
      <c r="D519" s="64"/>
      <c r="E519" s="64"/>
      <c r="F519" s="64"/>
      <c r="G519" s="64"/>
      <c r="H519" s="64"/>
      <c r="I519" s="64"/>
      <c r="J519" s="64"/>
    </row>
    <row r="520" spans="1:10" x14ac:dyDescent="0.25">
      <c r="A520" s="3"/>
      <c r="B520" s="3"/>
      <c r="C520" s="3"/>
      <c r="D520" s="64"/>
      <c r="E520" s="64"/>
      <c r="F520" s="64"/>
      <c r="G520" s="64"/>
      <c r="H520" s="64"/>
      <c r="I520" s="64"/>
      <c r="J520" s="64"/>
    </row>
    <row r="521" spans="1:10" x14ac:dyDescent="0.25">
      <c r="A521" s="3"/>
      <c r="B521" s="3"/>
      <c r="C521" s="3"/>
      <c r="D521" s="64"/>
      <c r="E521" s="64"/>
      <c r="F521" s="64"/>
      <c r="G521" s="64"/>
      <c r="H521" s="64"/>
      <c r="I521" s="64"/>
      <c r="J521" s="64"/>
    </row>
    <row r="522" spans="1:10" x14ac:dyDescent="0.25">
      <c r="A522" s="3"/>
      <c r="B522" s="3"/>
      <c r="C522" s="3"/>
      <c r="D522" s="64"/>
      <c r="E522" s="64"/>
      <c r="F522" s="64"/>
      <c r="G522" s="64"/>
      <c r="H522" s="64"/>
      <c r="I522" s="64"/>
      <c r="J522" s="64"/>
    </row>
    <row r="523" spans="1:10" x14ac:dyDescent="0.25">
      <c r="A523" s="3"/>
      <c r="B523" s="3"/>
      <c r="C523" s="3"/>
      <c r="D523" s="64"/>
      <c r="E523" s="64"/>
      <c r="F523" s="64"/>
      <c r="G523" s="64"/>
      <c r="H523" s="64"/>
      <c r="I523" s="64"/>
      <c r="J523" s="64"/>
    </row>
    <row r="524" spans="1:10" x14ac:dyDescent="0.25">
      <c r="A524" s="3"/>
      <c r="B524" s="3"/>
      <c r="C524" s="3"/>
      <c r="D524" s="64"/>
      <c r="E524" s="64"/>
      <c r="F524" s="64"/>
      <c r="G524" s="64"/>
      <c r="H524" s="64"/>
      <c r="I524" s="64"/>
      <c r="J524" s="64"/>
    </row>
    <row r="525" spans="1:10" x14ac:dyDescent="0.25">
      <c r="A525" s="3"/>
      <c r="C525" s="3"/>
      <c r="D525" s="64"/>
      <c r="E525" s="64"/>
      <c r="F525" s="64"/>
      <c r="G525" s="64"/>
      <c r="H525" s="64"/>
      <c r="I525" s="64"/>
      <c r="J525" s="64"/>
    </row>
    <row r="526" spans="1:10" x14ac:dyDescent="0.25">
      <c r="A526" s="3"/>
      <c r="C526" s="3"/>
      <c r="D526" s="64"/>
      <c r="E526" s="64"/>
      <c r="F526" s="64"/>
      <c r="G526" s="64"/>
      <c r="H526" s="64"/>
      <c r="I526" s="64"/>
      <c r="J526" s="64"/>
    </row>
    <row r="527" spans="1:10" x14ac:dyDescent="0.25">
      <c r="A527" s="3"/>
      <c r="C527" s="3"/>
      <c r="D527" s="64"/>
      <c r="E527" s="64"/>
      <c r="F527" s="64"/>
      <c r="G527" s="64"/>
      <c r="H527" s="64"/>
      <c r="I527" s="64"/>
      <c r="J527" s="64"/>
    </row>
    <row r="528" spans="1:10" x14ac:dyDescent="0.25">
      <c r="A528" s="3"/>
      <c r="C528" s="3"/>
      <c r="D528" s="64"/>
      <c r="E528" s="64"/>
      <c r="F528" s="64"/>
      <c r="G528" s="64"/>
      <c r="H528" s="64"/>
      <c r="I528" s="64"/>
      <c r="J528" s="64"/>
    </row>
    <row r="529" spans="1:10" x14ac:dyDescent="0.25">
      <c r="A529" s="3"/>
      <c r="C529" s="3"/>
      <c r="D529" s="64"/>
      <c r="E529" s="64"/>
      <c r="F529" s="64"/>
      <c r="G529" s="64"/>
      <c r="H529" s="64"/>
      <c r="I529" s="64"/>
      <c r="J529" s="64"/>
    </row>
    <row r="530" spans="1:10" x14ac:dyDescent="0.25">
      <c r="A530" s="3"/>
      <c r="C530" s="3"/>
      <c r="D530" s="64"/>
      <c r="E530" s="64"/>
      <c r="F530" s="64"/>
      <c r="G530" s="64"/>
      <c r="H530" s="64"/>
      <c r="I530" s="64"/>
      <c r="J530" s="64"/>
    </row>
    <row r="531" spans="1:10" x14ac:dyDescent="0.25">
      <c r="A531" s="3"/>
      <c r="C531" s="3"/>
      <c r="D531" s="64"/>
      <c r="E531" s="64"/>
      <c r="F531" s="64"/>
      <c r="G531" s="64"/>
      <c r="H531" s="64"/>
      <c r="I531" s="64"/>
      <c r="J531" s="64"/>
    </row>
    <row r="532" spans="1:10" x14ac:dyDescent="0.25">
      <c r="A532" s="3"/>
      <c r="C532" s="3"/>
      <c r="D532" s="64"/>
      <c r="E532" s="64"/>
      <c r="F532" s="64"/>
      <c r="G532" s="64"/>
      <c r="H532" s="64"/>
      <c r="I532" s="64"/>
      <c r="J532" s="64"/>
    </row>
    <row r="533" spans="1:10" x14ac:dyDescent="0.25">
      <c r="A533" s="3"/>
      <c r="D533" s="64"/>
      <c r="E533" s="64"/>
      <c r="F533" s="64"/>
      <c r="G533" s="64"/>
      <c r="H533" s="64"/>
      <c r="I533" s="64"/>
      <c r="J533" s="64"/>
    </row>
    <row r="534" spans="1:10" x14ac:dyDescent="0.25">
      <c r="A534" s="3"/>
      <c r="D534" s="64"/>
      <c r="E534" s="64"/>
      <c r="F534" s="64"/>
      <c r="G534" s="64"/>
      <c r="H534" s="64"/>
      <c r="I534" s="64"/>
      <c r="J534" s="64"/>
    </row>
    <row r="535" spans="1:10" x14ac:dyDescent="0.25">
      <c r="A535" s="3"/>
      <c r="D535" s="64"/>
      <c r="E535" s="64"/>
      <c r="F535" s="64"/>
      <c r="G535" s="64"/>
      <c r="H535" s="64"/>
      <c r="I535" s="64"/>
      <c r="J535" s="64"/>
    </row>
    <row r="536" spans="1:10" x14ac:dyDescent="0.25">
      <c r="A536" s="3"/>
      <c r="D536" s="64"/>
      <c r="E536" s="64"/>
      <c r="F536" s="64"/>
      <c r="G536" s="64"/>
      <c r="H536" s="64"/>
      <c r="I536" s="64"/>
      <c r="J536" s="64"/>
    </row>
    <row r="537" spans="1:10" x14ac:dyDescent="0.25">
      <c r="D537" s="64"/>
      <c r="E537" s="64"/>
      <c r="F537" s="64"/>
      <c r="G537" s="64"/>
      <c r="H537" s="64"/>
      <c r="I537" s="64"/>
      <c r="J537" s="64"/>
    </row>
    <row r="538" spans="1:10" x14ac:dyDescent="0.25">
      <c r="D538" s="64"/>
      <c r="E538" s="64"/>
      <c r="F538" s="64"/>
      <c r="G538" s="64"/>
      <c r="H538" s="64"/>
      <c r="I538" s="64"/>
      <c r="J538" s="64"/>
    </row>
    <row r="539" spans="1:10" x14ac:dyDescent="0.25">
      <c r="D539" s="64"/>
      <c r="E539" s="64"/>
      <c r="F539" s="64"/>
      <c r="G539" s="64"/>
      <c r="H539" s="64"/>
      <c r="I539" s="64"/>
      <c r="J539" s="64"/>
    </row>
    <row r="540" spans="1:10" x14ac:dyDescent="0.25">
      <c r="D540" s="64"/>
      <c r="E540" s="64"/>
      <c r="F540" s="64"/>
      <c r="G540" s="64"/>
      <c r="H540" s="64"/>
      <c r="I540" s="64"/>
      <c r="J540" s="64"/>
    </row>
    <row r="541" spans="1:10" x14ac:dyDescent="0.25">
      <c r="D541" s="64"/>
      <c r="E541" s="64"/>
      <c r="F541" s="64"/>
      <c r="G541" s="64"/>
      <c r="H541" s="64"/>
      <c r="I541" s="64"/>
      <c r="J541" s="64"/>
    </row>
    <row r="542" spans="1:10" x14ac:dyDescent="0.25">
      <c r="D542" s="64"/>
      <c r="E542" s="64"/>
      <c r="F542" s="64"/>
      <c r="G542" s="64"/>
      <c r="H542" s="64"/>
      <c r="I542" s="64"/>
      <c r="J542" s="64"/>
    </row>
    <row r="543" spans="1:10" x14ac:dyDescent="0.25">
      <c r="D543" s="64"/>
      <c r="E543" s="64"/>
      <c r="F543" s="64"/>
      <c r="G543" s="64"/>
      <c r="H543" s="64"/>
      <c r="I543" s="64"/>
      <c r="J543" s="64"/>
    </row>
    <row r="544" spans="1:10" x14ac:dyDescent="0.25">
      <c r="D544" s="64"/>
      <c r="E544" s="64"/>
      <c r="F544" s="64"/>
      <c r="G544" s="64"/>
      <c r="H544" s="64"/>
      <c r="I544" s="64"/>
      <c r="J544" s="64"/>
    </row>
    <row r="545" spans="4:10" x14ac:dyDescent="0.25">
      <c r="D545" s="64"/>
      <c r="E545" s="64"/>
      <c r="F545" s="64"/>
      <c r="G545" s="64"/>
      <c r="H545" s="64"/>
      <c r="I545" s="64"/>
      <c r="J545" s="64"/>
    </row>
    <row r="546" spans="4:10" x14ac:dyDescent="0.25">
      <c r="D546" s="64"/>
      <c r="E546" s="64"/>
      <c r="F546" s="64"/>
      <c r="G546" s="64"/>
      <c r="H546" s="64"/>
      <c r="I546" s="64"/>
      <c r="J546" s="64"/>
    </row>
    <row r="547" spans="4:10" x14ac:dyDescent="0.25">
      <c r="D547" s="64"/>
      <c r="E547" s="64"/>
      <c r="F547" s="64"/>
      <c r="G547" s="64"/>
      <c r="H547" s="64"/>
      <c r="I547" s="64"/>
      <c r="J547" s="64"/>
    </row>
    <row r="548" spans="4:10" x14ac:dyDescent="0.25">
      <c r="D548" s="64"/>
      <c r="E548" s="64"/>
      <c r="F548" s="64"/>
      <c r="G548" s="64"/>
      <c r="H548" s="64"/>
      <c r="I548" s="64"/>
      <c r="J548" s="64"/>
    </row>
    <row r="549" spans="4:10" x14ac:dyDescent="0.25">
      <c r="D549" s="64"/>
      <c r="E549" s="64"/>
      <c r="F549" s="64"/>
      <c r="G549" s="64"/>
      <c r="H549" s="64"/>
      <c r="I549" s="64"/>
      <c r="J549" s="64"/>
    </row>
    <row r="550" spans="4:10" x14ac:dyDescent="0.25">
      <c r="D550" s="64"/>
      <c r="E550" s="64"/>
      <c r="F550" s="64"/>
      <c r="G550" s="64"/>
      <c r="H550" s="64"/>
      <c r="I550" s="64"/>
      <c r="J550" s="64"/>
    </row>
    <row r="551" spans="4:10" x14ac:dyDescent="0.25">
      <c r="D551" s="64"/>
      <c r="E551" s="64"/>
      <c r="F551" s="64"/>
      <c r="G551" s="64"/>
      <c r="H551" s="64"/>
      <c r="I551" s="64"/>
      <c r="J551" s="64"/>
    </row>
    <row r="552" spans="4:10" x14ac:dyDescent="0.25">
      <c r="D552" s="64"/>
      <c r="E552" s="64"/>
      <c r="F552" s="64"/>
      <c r="G552" s="64"/>
      <c r="H552" s="64"/>
      <c r="I552" s="64"/>
      <c r="J552" s="64"/>
    </row>
    <row r="553" spans="4:10" x14ac:dyDescent="0.25">
      <c r="D553" s="64"/>
      <c r="E553" s="64"/>
      <c r="F553" s="64"/>
      <c r="G553" s="64"/>
      <c r="H553" s="64"/>
      <c r="I553" s="64"/>
      <c r="J553" s="64"/>
    </row>
    <row r="554" spans="4:10" x14ac:dyDescent="0.25">
      <c r="D554" s="64"/>
      <c r="E554" s="64"/>
      <c r="F554" s="64"/>
      <c r="G554" s="64"/>
      <c r="H554" s="64"/>
      <c r="I554" s="64"/>
      <c r="J554" s="64"/>
    </row>
    <row r="555" spans="4:10" x14ac:dyDescent="0.25">
      <c r="D555" s="64"/>
      <c r="E555" s="64"/>
      <c r="F555" s="64"/>
      <c r="G555" s="64"/>
      <c r="H555" s="64"/>
      <c r="I555" s="64"/>
      <c r="J555" s="64"/>
    </row>
    <row r="556" spans="4:10" x14ac:dyDescent="0.25">
      <c r="D556" s="64"/>
      <c r="E556" s="64"/>
      <c r="F556" s="64"/>
      <c r="G556" s="64"/>
      <c r="H556" s="64"/>
      <c r="I556" s="64"/>
      <c r="J556" s="64"/>
    </row>
    <row r="557" spans="4:10" x14ac:dyDescent="0.25">
      <c r="D557" s="64"/>
      <c r="E557" s="64"/>
      <c r="F557" s="64"/>
      <c r="G557" s="64"/>
      <c r="H557" s="64"/>
      <c r="I557" s="64"/>
      <c r="J557" s="64"/>
    </row>
    <row r="558" spans="4:10" x14ac:dyDescent="0.25">
      <c r="D558" s="64"/>
      <c r="E558" s="64"/>
      <c r="F558" s="64"/>
      <c r="G558" s="64"/>
      <c r="H558" s="64"/>
      <c r="I558" s="64"/>
      <c r="J558" s="64"/>
    </row>
    <row r="559" spans="4:10" x14ac:dyDescent="0.25">
      <c r="D559" s="64"/>
      <c r="E559" s="64"/>
      <c r="F559" s="64"/>
      <c r="G559" s="64"/>
      <c r="H559" s="64"/>
      <c r="I559" s="64"/>
      <c r="J559" s="64"/>
    </row>
    <row r="560" spans="4:10" x14ac:dyDescent="0.25">
      <c r="D560" s="64"/>
      <c r="E560" s="64"/>
      <c r="F560" s="64"/>
      <c r="G560" s="64"/>
      <c r="H560" s="64"/>
      <c r="I560" s="64"/>
      <c r="J560" s="64"/>
    </row>
    <row r="561" spans="4:10" x14ac:dyDescent="0.25">
      <c r="D561" s="64"/>
      <c r="E561" s="64"/>
      <c r="F561" s="64"/>
      <c r="G561" s="64"/>
      <c r="H561" s="64"/>
      <c r="I561" s="64"/>
      <c r="J561" s="64"/>
    </row>
    <row r="562" spans="4:10" x14ac:dyDescent="0.25">
      <c r="D562" s="64"/>
      <c r="E562" s="64"/>
      <c r="F562" s="64"/>
      <c r="G562" s="64"/>
      <c r="H562" s="64"/>
      <c r="I562" s="64"/>
      <c r="J562" s="64"/>
    </row>
    <row r="563" spans="4:10" x14ac:dyDescent="0.25">
      <c r="D563" s="64"/>
      <c r="E563" s="64"/>
      <c r="F563" s="64"/>
      <c r="G563" s="64"/>
      <c r="H563" s="64"/>
      <c r="I563" s="64"/>
      <c r="J563" s="64"/>
    </row>
    <row r="564" spans="4:10" x14ac:dyDescent="0.25">
      <c r="D564" s="64"/>
      <c r="E564" s="64"/>
      <c r="F564" s="64"/>
      <c r="G564" s="64"/>
      <c r="H564" s="64"/>
      <c r="I564" s="64"/>
      <c r="J564" s="64"/>
    </row>
    <row r="565" spans="4:10" x14ac:dyDescent="0.25">
      <c r="D565" s="64"/>
      <c r="E565" s="64"/>
      <c r="F565" s="64"/>
      <c r="G565" s="64"/>
      <c r="H565" s="64"/>
      <c r="I565" s="64"/>
      <c r="J565" s="64"/>
    </row>
    <row r="566" spans="4:10" x14ac:dyDescent="0.25">
      <c r="D566" s="64"/>
      <c r="E566" s="64"/>
      <c r="F566" s="64"/>
      <c r="G566" s="64"/>
      <c r="H566" s="64"/>
      <c r="I566" s="64"/>
      <c r="J566" s="64"/>
    </row>
    <row r="567" spans="4:10" x14ac:dyDescent="0.25">
      <c r="D567" s="64"/>
      <c r="E567" s="64"/>
      <c r="F567" s="64"/>
      <c r="G567" s="64"/>
      <c r="H567" s="64"/>
      <c r="I567" s="64"/>
      <c r="J567" s="64"/>
    </row>
    <row r="568" spans="4:10" x14ac:dyDescent="0.25">
      <c r="D568" s="64"/>
      <c r="E568" s="64"/>
      <c r="F568" s="64"/>
      <c r="G568" s="64"/>
      <c r="H568" s="64"/>
      <c r="I568" s="64"/>
      <c r="J568" s="64"/>
    </row>
    <row r="569" spans="4:10" x14ac:dyDescent="0.25">
      <c r="D569" s="64"/>
      <c r="E569" s="64"/>
      <c r="F569" s="64"/>
      <c r="G569" s="64"/>
      <c r="H569" s="64"/>
      <c r="I569" s="64"/>
      <c r="J569" s="64"/>
    </row>
    <row r="570" spans="4:10" x14ac:dyDescent="0.25">
      <c r="D570" s="64"/>
      <c r="E570" s="64"/>
      <c r="F570" s="64"/>
      <c r="G570" s="64"/>
      <c r="H570" s="64"/>
      <c r="I570" s="64"/>
      <c r="J570" s="64"/>
    </row>
    <row r="571" spans="4:10" x14ac:dyDescent="0.25">
      <c r="D571" s="64"/>
      <c r="E571" s="64"/>
      <c r="F571" s="64"/>
      <c r="G571" s="64"/>
      <c r="H571" s="64"/>
      <c r="I571" s="64"/>
      <c r="J571" s="64"/>
    </row>
    <row r="572" spans="4:10" x14ac:dyDescent="0.25">
      <c r="D572" s="64"/>
      <c r="E572" s="64"/>
      <c r="F572" s="64"/>
      <c r="G572" s="64"/>
      <c r="H572" s="64"/>
      <c r="I572" s="64"/>
      <c r="J572" s="64"/>
    </row>
    <row r="573" spans="4:10" x14ac:dyDescent="0.25">
      <c r="D573" s="64"/>
      <c r="E573" s="64"/>
      <c r="F573" s="64"/>
      <c r="G573" s="64"/>
      <c r="H573" s="64"/>
      <c r="I573" s="64"/>
      <c r="J573" s="64"/>
    </row>
    <row r="574" spans="4:10" x14ac:dyDescent="0.25">
      <c r="D574" s="64"/>
      <c r="E574" s="64"/>
      <c r="F574" s="64"/>
      <c r="G574" s="64"/>
      <c r="H574" s="64"/>
      <c r="I574" s="64"/>
      <c r="J574" s="64"/>
    </row>
    <row r="575" spans="4:10" x14ac:dyDescent="0.25">
      <c r="D575" s="64"/>
      <c r="E575" s="64"/>
      <c r="F575" s="64"/>
      <c r="G575" s="64"/>
      <c r="H575" s="64"/>
      <c r="I575" s="64"/>
      <c r="J575" s="64"/>
    </row>
    <row r="576" spans="4:10" x14ac:dyDescent="0.25">
      <c r="D576" s="64"/>
      <c r="E576" s="64"/>
      <c r="F576" s="64"/>
      <c r="G576" s="64"/>
      <c r="H576" s="64"/>
      <c r="I576" s="64"/>
      <c r="J576" s="64"/>
    </row>
    <row r="577" spans="4:10" x14ac:dyDescent="0.25">
      <c r="D577" s="64"/>
      <c r="E577" s="64"/>
      <c r="F577" s="64"/>
      <c r="G577" s="64"/>
      <c r="H577" s="64"/>
      <c r="I577" s="64"/>
      <c r="J577" s="64"/>
    </row>
    <row r="578" spans="4:10" x14ac:dyDescent="0.25">
      <c r="D578" s="64"/>
      <c r="E578" s="64"/>
      <c r="F578" s="64"/>
      <c r="G578" s="64"/>
      <c r="H578" s="64"/>
      <c r="I578" s="64"/>
      <c r="J578" s="64"/>
    </row>
    <row r="579" spans="4:10" x14ac:dyDescent="0.25">
      <c r="D579" s="64"/>
      <c r="E579" s="64"/>
      <c r="F579" s="64"/>
      <c r="G579" s="64"/>
      <c r="H579" s="64"/>
      <c r="I579" s="64"/>
      <c r="J579" s="64"/>
    </row>
    <row r="580" spans="4:10" x14ac:dyDescent="0.25">
      <c r="D580" s="64"/>
      <c r="E580" s="64"/>
      <c r="F580" s="64"/>
      <c r="G580" s="64"/>
      <c r="H580" s="64"/>
      <c r="I580" s="64"/>
      <c r="J580" s="64"/>
    </row>
    <row r="581" spans="4:10" x14ac:dyDescent="0.25">
      <c r="D581" s="64"/>
      <c r="E581" s="64"/>
      <c r="F581" s="64"/>
      <c r="G581" s="64"/>
      <c r="H581" s="64"/>
      <c r="I581" s="64"/>
      <c r="J581" s="64"/>
    </row>
    <row r="582" spans="4:10" x14ac:dyDescent="0.25">
      <c r="D582" s="64"/>
      <c r="E582" s="64"/>
      <c r="F582" s="64"/>
      <c r="G582" s="64"/>
      <c r="H582" s="64"/>
      <c r="I582" s="64"/>
      <c r="J582" s="64"/>
    </row>
    <row r="583" spans="4:10" x14ac:dyDescent="0.25">
      <c r="D583" s="64"/>
      <c r="E583" s="64"/>
      <c r="F583" s="64"/>
      <c r="G583" s="64"/>
      <c r="H583" s="64"/>
      <c r="I583" s="64"/>
      <c r="J583" s="64"/>
    </row>
    <row r="584" spans="4:10" x14ac:dyDescent="0.25">
      <c r="D584" s="64"/>
      <c r="E584" s="64"/>
      <c r="F584" s="64"/>
      <c r="G584" s="64"/>
      <c r="H584" s="64"/>
      <c r="I584" s="64"/>
      <c r="J584" s="64"/>
    </row>
    <row r="585" spans="4:10" x14ac:dyDescent="0.25">
      <c r="D585" s="64"/>
      <c r="E585" s="64"/>
      <c r="F585" s="64"/>
      <c r="G585" s="64"/>
      <c r="H585" s="64"/>
      <c r="I585" s="64"/>
      <c r="J585" s="64"/>
    </row>
    <row r="586" spans="4:10" x14ac:dyDescent="0.25">
      <c r="D586" s="64"/>
      <c r="E586" s="64"/>
      <c r="F586" s="64"/>
      <c r="G586" s="64"/>
      <c r="H586" s="64"/>
      <c r="I586" s="64"/>
      <c r="J586" s="64"/>
    </row>
    <row r="587" spans="4:10" x14ac:dyDescent="0.25">
      <c r="D587" s="64"/>
      <c r="E587" s="64"/>
      <c r="F587" s="64"/>
      <c r="G587" s="64"/>
      <c r="H587" s="64"/>
      <c r="I587" s="64"/>
      <c r="J587" s="64"/>
    </row>
    <row r="588" spans="4:10" x14ac:dyDescent="0.25">
      <c r="D588" s="64"/>
      <c r="E588" s="64"/>
      <c r="F588" s="64"/>
      <c r="G588" s="64"/>
      <c r="H588" s="64"/>
      <c r="I588" s="64"/>
      <c r="J588" s="64"/>
    </row>
    <row r="589" spans="4:10" x14ac:dyDescent="0.25">
      <c r="D589" s="64"/>
      <c r="E589" s="64"/>
      <c r="F589" s="64"/>
      <c r="G589" s="64"/>
      <c r="H589" s="64"/>
      <c r="I589" s="64"/>
      <c r="J589" s="64"/>
    </row>
    <row r="590" spans="4:10" x14ac:dyDescent="0.25">
      <c r="D590" s="64"/>
      <c r="E590" s="64"/>
      <c r="F590" s="64"/>
      <c r="G590" s="64"/>
      <c r="H590" s="64"/>
      <c r="I590" s="64"/>
      <c r="J590" s="64"/>
    </row>
    <row r="591" spans="4:10" x14ac:dyDescent="0.25">
      <c r="D591" s="64"/>
      <c r="E591" s="64"/>
      <c r="F591" s="64"/>
      <c r="G591" s="64"/>
      <c r="H591" s="64"/>
      <c r="I591" s="64"/>
      <c r="J591" s="64"/>
    </row>
    <row r="592" spans="4:10" x14ac:dyDescent="0.25">
      <c r="D592" s="64"/>
      <c r="E592" s="64"/>
      <c r="F592" s="64"/>
      <c r="G592" s="64"/>
      <c r="H592" s="64"/>
      <c r="I592" s="64"/>
      <c r="J592" s="64"/>
    </row>
    <row r="593" spans="4:10" x14ac:dyDescent="0.25">
      <c r="D593" s="64"/>
      <c r="E593" s="64"/>
      <c r="F593" s="64"/>
      <c r="G593" s="64"/>
      <c r="H593" s="64"/>
      <c r="I593" s="64"/>
      <c r="J593" s="64"/>
    </row>
    <row r="594" spans="4:10" x14ac:dyDescent="0.25">
      <c r="D594" s="64"/>
      <c r="E594" s="64"/>
      <c r="F594" s="64"/>
      <c r="G594" s="64"/>
      <c r="H594" s="64"/>
      <c r="I594" s="64"/>
      <c r="J594" s="64"/>
    </row>
    <row r="595" spans="4:10" x14ac:dyDescent="0.25">
      <c r="D595" s="64"/>
      <c r="E595" s="64"/>
      <c r="F595" s="64"/>
      <c r="G595" s="64"/>
      <c r="H595" s="64"/>
      <c r="I595" s="64"/>
      <c r="J595" s="64"/>
    </row>
    <row r="596" spans="4:10" x14ac:dyDescent="0.25">
      <c r="D596" s="64"/>
      <c r="E596" s="64"/>
      <c r="F596" s="64"/>
      <c r="G596" s="64"/>
      <c r="H596" s="64"/>
      <c r="I596" s="64"/>
      <c r="J596" s="64"/>
    </row>
    <row r="597" spans="4:10" x14ac:dyDescent="0.25">
      <c r="D597" s="64"/>
      <c r="E597" s="64"/>
      <c r="F597" s="64"/>
      <c r="G597" s="64"/>
      <c r="H597" s="64"/>
      <c r="I597" s="64"/>
      <c r="J597" s="64"/>
    </row>
    <row r="598" spans="4:10" x14ac:dyDescent="0.25">
      <c r="D598" s="64"/>
      <c r="E598" s="64"/>
      <c r="F598" s="64"/>
      <c r="G598" s="64"/>
      <c r="H598" s="64"/>
      <c r="I598" s="64"/>
      <c r="J598" s="64"/>
    </row>
    <row r="599" spans="4:10" x14ac:dyDescent="0.25">
      <c r="D599" s="64"/>
      <c r="E599" s="64"/>
      <c r="F599" s="64"/>
      <c r="G599" s="64"/>
      <c r="H599" s="64"/>
      <c r="I599" s="64"/>
      <c r="J599" s="64"/>
    </row>
    <row r="600" spans="4:10" x14ac:dyDescent="0.25">
      <c r="D600" s="64"/>
      <c r="E600" s="64"/>
      <c r="F600" s="64"/>
      <c r="G600" s="64"/>
      <c r="H600" s="64"/>
      <c r="I600" s="64"/>
      <c r="J600" s="64"/>
    </row>
    <row r="601" spans="4:10" x14ac:dyDescent="0.25">
      <c r="D601" s="64"/>
      <c r="E601" s="64"/>
      <c r="F601" s="64"/>
      <c r="G601" s="64"/>
      <c r="H601" s="64"/>
      <c r="I601" s="64"/>
      <c r="J601" s="64"/>
    </row>
    <row r="602" spans="4:10" x14ac:dyDescent="0.25">
      <c r="D602" s="64"/>
      <c r="E602" s="64"/>
      <c r="F602" s="64"/>
      <c r="G602" s="64"/>
      <c r="H602" s="64"/>
      <c r="I602" s="64"/>
      <c r="J602" s="64"/>
    </row>
    <row r="603" spans="4:10" x14ac:dyDescent="0.25">
      <c r="D603" s="64"/>
      <c r="E603" s="64"/>
      <c r="F603" s="64"/>
      <c r="G603" s="64"/>
      <c r="H603" s="64"/>
      <c r="I603" s="64"/>
      <c r="J603" s="64"/>
    </row>
    <row r="604" spans="4:10" x14ac:dyDescent="0.25">
      <c r="D604" s="64"/>
      <c r="E604" s="64"/>
      <c r="F604" s="64"/>
      <c r="G604" s="64"/>
      <c r="H604" s="64"/>
      <c r="I604" s="64"/>
      <c r="J604" s="64"/>
    </row>
    <row r="605" spans="4:10" x14ac:dyDescent="0.25">
      <c r="D605" s="64"/>
      <c r="E605" s="64"/>
      <c r="F605" s="64"/>
      <c r="G605" s="64"/>
      <c r="H605" s="64"/>
      <c r="I605" s="64"/>
      <c r="J605" s="64"/>
    </row>
    <row r="606" spans="4:10" x14ac:dyDescent="0.25">
      <c r="D606" s="64"/>
      <c r="E606" s="64"/>
      <c r="F606" s="64"/>
      <c r="G606" s="64"/>
      <c r="H606" s="64"/>
      <c r="I606" s="64"/>
      <c r="J606" s="64"/>
    </row>
    <row r="607" spans="4:10" x14ac:dyDescent="0.25">
      <c r="D607" s="64"/>
      <c r="E607" s="64"/>
      <c r="F607" s="64"/>
      <c r="G607" s="64"/>
      <c r="H607" s="64"/>
      <c r="I607" s="64"/>
      <c r="J607" s="64"/>
    </row>
    <row r="608" spans="4:10" x14ac:dyDescent="0.25">
      <c r="D608" s="64"/>
      <c r="E608" s="64"/>
      <c r="F608" s="64"/>
      <c r="G608" s="64"/>
      <c r="H608" s="64"/>
      <c r="I608" s="64"/>
      <c r="J608" s="64"/>
    </row>
    <row r="609" spans="4:10" x14ac:dyDescent="0.25">
      <c r="D609" s="64"/>
      <c r="E609" s="64"/>
      <c r="F609" s="64"/>
      <c r="G609" s="64"/>
      <c r="H609" s="64"/>
      <c r="I609" s="64"/>
      <c r="J609" s="64"/>
    </row>
    <row r="610" spans="4:10" x14ac:dyDescent="0.25">
      <c r="D610" s="64"/>
      <c r="E610" s="64"/>
      <c r="F610" s="64"/>
      <c r="G610" s="64"/>
      <c r="H610" s="64"/>
      <c r="I610" s="64"/>
      <c r="J610" s="64"/>
    </row>
    <row r="611" spans="4:10" x14ac:dyDescent="0.25">
      <c r="D611" s="64"/>
      <c r="E611" s="64"/>
      <c r="F611" s="64"/>
      <c r="G611" s="64"/>
      <c r="H611" s="64"/>
      <c r="I611" s="64"/>
      <c r="J611" s="64"/>
    </row>
    <row r="612" spans="4:10" x14ac:dyDescent="0.25">
      <c r="D612" s="64"/>
      <c r="E612" s="64"/>
      <c r="F612" s="64"/>
      <c r="G612" s="64"/>
      <c r="H612" s="64"/>
      <c r="I612" s="64"/>
      <c r="J612" s="64"/>
    </row>
    <row r="613" spans="4:10" x14ac:dyDescent="0.25">
      <c r="D613" s="64"/>
      <c r="E613" s="64"/>
      <c r="F613" s="64"/>
      <c r="G613" s="64"/>
      <c r="H613" s="64"/>
      <c r="I613" s="64"/>
      <c r="J613" s="64"/>
    </row>
    <row r="614" spans="4:10" x14ac:dyDescent="0.25">
      <c r="D614" s="64"/>
      <c r="E614" s="64"/>
      <c r="F614" s="64"/>
      <c r="G614" s="64"/>
      <c r="H614" s="64"/>
      <c r="I614" s="64"/>
      <c r="J614" s="64"/>
    </row>
    <row r="615" spans="4:10" x14ac:dyDescent="0.25">
      <c r="D615" s="64"/>
      <c r="E615" s="64"/>
      <c r="F615" s="64"/>
      <c r="G615" s="64"/>
      <c r="H615" s="64"/>
      <c r="I615" s="64"/>
      <c r="J615" s="64"/>
    </row>
    <row r="616" spans="4:10" x14ac:dyDescent="0.25">
      <c r="D616" s="64"/>
      <c r="E616" s="64"/>
      <c r="F616" s="64"/>
      <c r="G616" s="64"/>
      <c r="H616" s="64"/>
      <c r="I616" s="64"/>
      <c r="J616" s="64"/>
    </row>
    <row r="617" spans="4:10" x14ac:dyDescent="0.25">
      <c r="D617" s="64"/>
      <c r="E617" s="64"/>
      <c r="F617" s="64"/>
      <c r="G617" s="64"/>
      <c r="H617" s="64"/>
      <c r="I617" s="64"/>
      <c r="J617" s="64"/>
    </row>
    <row r="618" spans="4:10" x14ac:dyDescent="0.25">
      <c r="D618" s="64"/>
      <c r="E618" s="64"/>
      <c r="F618" s="64"/>
      <c r="G618" s="64"/>
      <c r="H618" s="64"/>
      <c r="I618" s="64"/>
      <c r="J618" s="64"/>
    </row>
    <row r="619" spans="4:10" x14ac:dyDescent="0.25">
      <c r="D619" s="64"/>
      <c r="E619" s="64"/>
      <c r="F619" s="64"/>
      <c r="G619" s="64"/>
      <c r="H619" s="64"/>
      <c r="I619" s="64"/>
      <c r="J619" s="64"/>
    </row>
    <row r="620" spans="4:10" x14ac:dyDescent="0.25">
      <c r="D620" s="64"/>
      <c r="E620" s="64"/>
      <c r="F620" s="64"/>
      <c r="G620" s="64"/>
      <c r="H620" s="64"/>
      <c r="I620" s="64"/>
      <c r="J620" s="64"/>
    </row>
    <row r="621" spans="4:10" x14ac:dyDescent="0.25">
      <c r="D621" s="64"/>
      <c r="E621" s="64"/>
      <c r="F621" s="64"/>
      <c r="G621" s="64"/>
      <c r="H621" s="64"/>
      <c r="I621" s="64"/>
      <c r="J621" s="64"/>
    </row>
    <row r="622" spans="4:10" x14ac:dyDescent="0.25">
      <c r="D622" s="64"/>
      <c r="E622" s="64"/>
      <c r="F622" s="64"/>
      <c r="G622" s="64"/>
      <c r="H622" s="64"/>
      <c r="I622" s="64"/>
      <c r="J622" s="64"/>
    </row>
    <row r="623" spans="4:10" x14ac:dyDescent="0.25">
      <c r="D623" s="64"/>
      <c r="E623" s="64"/>
      <c r="F623" s="64"/>
      <c r="G623" s="64"/>
      <c r="H623" s="64"/>
      <c r="I623" s="64"/>
      <c r="J623" s="64"/>
    </row>
    <row r="624" spans="4:10" x14ac:dyDescent="0.25">
      <c r="D624" s="64"/>
      <c r="E624" s="64"/>
      <c r="F624" s="64"/>
      <c r="G624" s="64"/>
      <c r="H624" s="64"/>
      <c r="I624" s="64"/>
      <c r="J624" s="64"/>
    </row>
    <row r="625" spans="4:10" x14ac:dyDescent="0.25">
      <c r="D625" s="64"/>
      <c r="E625" s="64"/>
      <c r="F625" s="64"/>
      <c r="G625" s="64"/>
      <c r="H625" s="64"/>
      <c r="I625" s="64"/>
      <c r="J625" s="64"/>
    </row>
    <row r="626" spans="4:10" x14ac:dyDescent="0.25">
      <c r="D626" s="64"/>
      <c r="E626" s="64"/>
      <c r="F626" s="64"/>
      <c r="G626" s="64"/>
      <c r="H626" s="64"/>
      <c r="I626" s="64"/>
      <c r="J626" s="64"/>
    </row>
    <row r="627" spans="4:10" x14ac:dyDescent="0.25">
      <c r="D627" s="64"/>
      <c r="E627" s="64"/>
      <c r="F627" s="64"/>
      <c r="G627" s="64"/>
      <c r="H627" s="64"/>
      <c r="I627" s="64"/>
      <c r="J627" s="64"/>
    </row>
    <row r="628" spans="4:10" x14ac:dyDescent="0.25">
      <c r="D628" s="64"/>
      <c r="E628" s="64"/>
      <c r="F628" s="64"/>
      <c r="G628" s="64"/>
      <c r="H628" s="64"/>
      <c r="I628" s="64"/>
      <c r="J628" s="64"/>
    </row>
    <row r="629" spans="4:10" x14ac:dyDescent="0.25">
      <c r="D629" s="64"/>
      <c r="E629" s="64"/>
      <c r="F629" s="64"/>
      <c r="G629" s="64"/>
      <c r="H629" s="64"/>
      <c r="I629" s="64"/>
      <c r="J629" s="64"/>
    </row>
    <row r="630" spans="4:10" x14ac:dyDescent="0.25">
      <c r="D630" s="64"/>
      <c r="E630" s="64"/>
      <c r="F630" s="64"/>
      <c r="G630" s="64"/>
      <c r="H630" s="64"/>
      <c r="I630" s="64"/>
      <c r="J630" s="64"/>
    </row>
    <row r="631" spans="4:10" x14ac:dyDescent="0.25">
      <c r="D631" s="64"/>
      <c r="E631" s="64"/>
      <c r="F631" s="64"/>
      <c r="G631" s="64"/>
      <c r="H631" s="64"/>
      <c r="I631" s="64"/>
      <c r="J631" s="64"/>
    </row>
    <row r="632" spans="4:10" x14ac:dyDescent="0.25">
      <c r="D632" s="64"/>
      <c r="E632" s="64"/>
      <c r="F632" s="64"/>
      <c r="G632" s="64"/>
      <c r="H632" s="64"/>
      <c r="I632" s="64"/>
      <c r="J632" s="64"/>
    </row>
    <row r="633" spans="4:10" x14ac:dyDescent="0.25">
      <c r="D633" s="64"/>
      <c r="E633" s="64"/>
      <c r="F633" s="64"/>
      <c r="G633" s="64"/>
      <c r="H633" s="64"/>
      <c r="I633" s="64"/>
      <c r="J633" s="64"/>
    </row>
    <row r="634" spans="4:10" x14ac:dyDescent="0.25">
      <c r="D634" s="64"/>
      <c r="E634" s="64"/>
      <c r="F634" s="64"/>
      <c r="G634" s="64"/>
      <c r="H634" s="64"/>
      <c r="I634" s="64"/>
      <c r="J634" s="64"/>
    </row>
    <row r="635" spans="4:10" x14ac:dyDescent="0.25">
      <c r="D635" s="64"/>
      <c r="E635" s="64"/>
      <c r="F635" s="64"/>
      <c r="G635" s="64"/>
      <c r="H635" s="64"/>
      <c r="I635" s="64"/>
      <c r="J635" s="64"/>
    </row>
    <row r="636" spans="4:10" x14ac:dyDescent="0.25">
      <c r="D636" s="64"/>
      <c r="E636" s="64"/>
      <c r="F636" s="64"/>
      <c r="G636" s="64"/>
      <c r="H636" s="64"/>
      <c r="I636" s="64"/>
      <c r="J636" s="64"/>
    </row>
    <row r="637" spans="4:10" x14ac:dyDescent="0.25">
      <c r="D637" s="64"/>
      <c r="E637" s="64"/>
      <c r="F637" s="64"/>
      <c r="G637" s="64"/>
      <c r="H637" s="64"/>
      <c r="I637" s="64"/>
      <c r="J637" s="64"/>
    </row>
    <row r="638" spans="4:10" x14ac:dyDescent="0.25">
      <c r="H638" s="64"/>
      <c r="I638" s="64"/>
      <c r="J638" s="64"/>
    </row>
    <row r="639" spans="4:10" x14ac:dyDescent="0.25">
      <c r="H639" s="64"/>
      <c r="I639" s="64"/>
      <c r="J639" s="64"/>
    </row>
    <row r="640" spans="4:10" x14ac:dyDescent="0.25">
      <c r="H640" s="64"/>
      <c r="I640" s="64"/>
      <c r="J640" s="64"/>
    </row>
    <row r="641" spans="8:10" x14ac:dyDescent="0.25">
      <c r="H641" s="64"/>
      <c r="I641" s="64"/>
      <c r="J641" s="64"/>
    </row>
    <row r="642" spans="8:10" x14ac:dyDescent="0.25">
      <c r="H642" s="64"/>
      <c r="I642" s="64"/>
      <c r="J642" s="64"/>
    </row>
    <row r="643" spans="8:10" x14ac:dyDescent="0.25">
      <c r="H643" s="64"/>
      <c r="I643" s="64"/>
      <c r="J643" s="64"/>
    </row>
    <row r="644" spans="8:10" x14ac:dyDescent="0.25">
      <c r="H644" s="64"/>
      <c r="I644" s="64"/>
      <c r="J644" s="64"/>
    </row>
    <row r="645" spans="8:10" x14ac:dyDescent="0.25">
      <c r="H645" s="64"/>
      <c r="I645" s="64"/>
      <c r="J645" s="64"/>
    </row>
    <row r="646" spans="8:10" x14ac:dyDescent="0.25">
      <c r="H646" s="64"/>
      <c r="I646" s="64"/>
      <c r="J646" s="64"/>
    </row>
    <row r="647" spans="8:10" x14ac:dyDescent="0.25">
      <c r="H647" s="64"/>
      <c r="I647" s="64"/>
      <c r="J647" s="64"/>
    </row>
    <row r="648" spans="8:10" x14ac:dyDescent="0.25">
      <c r="H648" s="64"/>
      <c r="I648" s="64"/>
      <c r="J648" s="64"/>
    </row>
    <row r="649" spans="8:10" x14ac:dyDescent="0.25">
      <c r="H649" s="64"/>
      <c r="I649" s="64"/>
      <c r="J649" s="64"/>
    </row>
    <row r="650" spans="8:10" x14ac:dyDescent="0.25">
      <c r="H650" s="64"/>
      <c r="I650" s="64"/>
      <c r="J650" s="64"/>
    </row>
    <row r="651" spans="8:10" x14ac:dyDescent="0.25">
      <c r="H651" s="64"/>
      <c r="I651" s="64"/>
      <c r="J651" s="64"/>
    </row>
    <row r="652" spans="8:10" x14ac:dyDescent="0.25">
      <c r="H652" s="64"/>
      <c r="I652" s="64"/>
      <c r="J652" s="64"/>
    </row>
    <row r="653" spans="8:10" x14ac:dyDescent="0.25">
      <c r="H653" s="64"/>
      <c r="I653" s="64"/>
      <c r="J653" s="64"/>
    </row>
    <row r="654" spans="8:10" x14ac:dyDescent="0.25">
      <c r="H654" s="64"/>
      <c r="I654" s="64"/>
      <c r="J654" s="64"/>
    </row>
    <row r="655" spans="8:10" x14ac:dyDescent="0.25">
      <c r="H655" s="64"/>
      <c r="I655" s="64"/>
      <c r="J655" s="64"/>
    </row>
    <row r="656" spans="8:10" x14ac:dyDescent="0.25">
      <c r="H656" s="64"/>
      <c r="I656" s="64"/>
      <c r="J656" s="64"/>
    </row>
    <row r="657" spans="8:10" x14ac:dyDescent="0.25">
      <c r="H657" s="64"/>
      <c r="I657" s="64"/>
      <c r="J657" s="64"/>
    </row>
    <row r="658" spans="8:10" x14ac:dyDescent="0.25">
      <c r="H658" s="64"/>
      <c r="I658" s="64"/>
      <c r="J658" s="64"/>
    </row>
    <row r="659" spans="8:10" x14ac:dyDescent="0.25">
      <c r="H659" s="64"/>
      <c r="I659" s="64"/>
      <c r="J659" s="64"/>
    </row>
    <row r="660" spans="8:10" x14ac:dyDescent="0.25">
      <c r="H660" s="64"/>
      <c r="I660" s="64"/>
      <c r="J660" s="64"/>
    </row>
    <row r="661" spans="8:10" x14ac:dyDescent="0.25">
      <c r="H661" s="64"/>
      <c r="I661" s="64"/>
      <c r="J661" s="64"/>
    </row>
    <row r="662" spans="8:10" x14ac:dyDescent="0.25">
      <c r="H662" s="64"/>
      <c r="I662" s="64"/>
      <c r="J662" s="64"/>
    </row>
    <row r="663" spans="8:10" x14ac:dyDescent="0.25">
      <c r="H663" s="64"/>
      <c r="I663" s="64"/>
      <c r="J663" s="64"/>
    </row>
    <row r="664" spans="8:10" x14ac:dyDescent="0.25">
      <c r="H664" s="64"/>
      <c r="I664" s="64"/>
      <c r="J664" s="64"/>
    </row>
    <row r="665" spans="8:10" x14ac:dyDescent="0.25">
      <c r="H665" s="64"/>
      <c r="I665" s="64"/>
      <c r="J665" s="64"/>
    </row>
    <row r="666" spans="8:10" x14ac:dyDescent="0.25">
      <c r="H666" s="64"/>
      <c r="I666" s="64"/>
      <c r="J666" s="64"/>
    </row>
    <row r="667" spans="8:10" x14ac:dyDescent="0.25">
      <c r="H667" s="64"/>
      <c r="I667" s="64"/>
      <c r="J667" s="64"/>
    </row>
    <row r="668" spans="8:10" x14ac:dyDescent="0.25">
      <c r="H668" s="64"/>
      <c r="I668" s="64"/>
      <c r="J668" s="64"/>
    </row>
    <row r="669" spans="8:10" x14ac:dyDescent="0.25">
      <c r="H669" s="64"/>
      <c r="I669" s="64"/>
      <c r="J669" s="64"/>
    </row>
    <row r="670" spans="8:10" x14ac:dyDescent="0.25">
      <c r="H670" s="64"/>
      <c r="I670" s="64"/>
      <c r="J670" s="64"/>
    </row>
    <row r="671" spans="8:10" x14ac:dyDescent="0.25">
      <c r="H671" s="64"/>
      <c r="I671" s="64"/>
      <c r="J671" s="64"/>
    </row>
    <row r="672" spans="8:10" x14ac:dyDescent="0.25">
      <c r="H672" s="64"/>
      <c r="I672" s="64"/>
      <c r="J672" s="64"/>
    </row>
    <row r="673" spans="8:10" x14ac:dyDescent="0.25">
      <c r="H673" s="64"/>
      <c r="I673" s="64"/>
      <c r="J673" s="64"/>
    </row>
    <row r="674" spans="8:10" x14ac:dyDescent="0.25">
      <c r="H674" s="64"/>
      <c r="I674" s="64"/>
      <c r="J674" s="64"/>
    </row>
    <row r="675" spans="8:10" x14ac:dyDescent="0.25">
      <c r="H675" s="64"/>
      <c r="I675" s="64"/>
      <c r="J675" s="64"/>
    </row>
    <row r="676" spans="8:10" x14ac:dyDescent="0.25">
      <c r="H676" s="64"/>
      <c r="I676" s="64"/>
      <c r="J676" s="64"/>
    </row>
    <row r="677" spans="8:10" x14ac:dyDescent="0.25">
      <c r="H677" s="64"/>
      <c r="I677" s="64"/>
      <c r="J677" s="64"/>
    </row>
    <row r="678" spans="8:10" x14ac:dyDescent="0.25">
      <c r="H678" s="64"/>
      <c r="I678" s="64"/>
      <c r="J678" s="64"/>
    </row>
    <row r="679" spans="8:10" x14ac:dyDescent="0.25">
      <c r="H679" s="64"/>
      <c r="I679" s="64"/>
      <c r="J679" s="64"/>
    </row>
    <row r="680" spans="8:10" x14ac:dyDescent="0.25">
      <c r="H680" s="64"/>
      <c r="I680" s="64"/>
      <c r="J680" s="64"/>
    </row>
    <row r="681" spans="8:10" x14ac:dyDescent="0.25">
      <c r="H681" s="64"/>
      <c r="I681" s="64"/>
      <c r="J681" s="64"/>
    </row>
    <row r="682" spans="8:10" x14ac:dyDescent="0.25">
      <c r="H682" s="64"/>
      <c r="I682" s="64"/>
      <c r="J682" s="64"/>
    </row>
    <row r="683" spans="8:10" x14ac:dyDescent="0.25">
      <c r="H683" s="64"/>
      <c r="I683" s="64"/>
      <c r="J683" s="64"/>
    </row>
    <row r="684" spans="8:10" x14ac:dyDescent="0.25">
      <c r="H684" s="64"/>
      <c r="I684" s="64"/>
      <c r="J684" s="64"/>
    </row>
    <row r="685" spans="8:10" x14ac:dyDescent="0.25">
      <c r="H685" s="64"/>
      <c r="I685" s="64"/>
      <c r="J685" s="64"/>
    </row>
    <row r="686" spans="8:10" x14ac:dyDescent="0.25">
      <c r="H686" s="64"/>
      <c r="I686" s="64"/>
      <c r="J686" s="64"/>
    </row>
    <row r="687" spans="8:10" x14ac:dyDescent="0.25">
      <c r="H687" s="64"/>
      <c r="I687" s="64"/>
      <c r="J687" s="64"/>
    </row>
    <row r="688" spans="8:10" x14ac:dyDescent="0.25">
      <c r="H688" s="64"/>
      <c r="I688" s="64"/>
      <c r="J688" s="64"/>
    </row>
    <row r="689" spans="8:10" x14ac:dyDescent="0.25">
      <c r="H689" s="64"/>
      <c r="I689" s="64"/>
      <c r="J689" s="64"/>
    </row>
    <row r="690" spans="8:10" x14ac:dyDescent="0.25">
      <c r="H690" s="64"/>
      <c r="I690" s="64"/>
      <c r="J690" s="64"/>
    </row>
    <row r="691" spans="8:10" x14ac:dyDescent="0.25">
      <c r="H691" s="64"/>
      <c r="I691" s="64"/>
      <c r="J691" s="64"/>
    </row>
    <row r="692" spans="8:10" x14ac:dyDescent="0.25">
      <c r="H692" s="64"/>
      <c r="I692" s="64"/>
      <c r="J692" s="64"/>
    </row>
    <row r="693" spans="8:10" x14ac:dyDescent="0.25">
      <c r="H693" s="64"/>
      <c r="I693" s="64"/>
      <c r="J693" s="64"/>
    </row>
    <row r="694" spans="8:10" x14ac:dyDescent="0.25">
      <c r="H694" s="64"/>
      <c r="I694" s="64"/>
      <c r="J694" s="64"/>
    </row>
    <row r="695" spans="8:10" x14ac:dyDescent="0.25">
      <c r="H695" s="64"/>
      <c r="I695" s="64"/>
      <c r="J695" s="64"/>
    </row>
    <row r="696" spans="8:10" x14ac:dyDescent="0.25">
      <c r="H696" s="64"/>
      <c r="I696" s="64"/>
      <c r="J696" s="64"/>
    </row>
    <row r="697" spans="8:10" x14ac:dyDescent="0.25">
      <c r="H697" s="64"/>
      <c r="I697" s="64"/>
      <c r="J697" s="64"/>
    </row>
    <row r="698" spans="8:10" x14ac:dyDescent="0.25">
      <c r="H698" s="64"/>
      <c r="I698" s="64"/>
      <c r="J698" s="64"/>
    </row>
    <row r="699" spans="8:10" x14ac:dyDescent="0.25">
      <c r="H699" s="64"/>
      <c r="I699" s="64"/>
      <c r="J699" s="64"/>
    </row>
    <row r="700" spans="8:10" x14ac:dyDescent="0.25">
      <c r="H700" s="64"/>
      <c r="I700" s="64"/>
      <c r="J700" s="64"/>
    </row>
    <row r="701" spans="8:10" x14ac:dyDescent="0.25">
      <c r="H701" s="64"/>
      <c r="I701" s="64"/>
      <c r="J701" s="64"/>
    </row>
    <row r="702" spans="8:10" x14ac:dyDescent="0.25">
      <c r="H702" s="64"/>
      <c r="I702" s="64"/>
      <c r="J702" s="64"/>
    </row>
    <row r="703" spans="8:10" x14ac:dyDescent="0.25">
      <c r="H703" s="64"/>
      <c r="I703" s="64"/>
      <c r="J703" s="64"/>
    </row>
    <row r="704" spans="8:10" x14ac:dyDescent="0.25">
      <c r="H704" s="64"/>
      <c r="I704" s="64"/>
      <c r="J704" s="64"/>
    </row>
    <row r="705" spans="8:10" x14ac:dyDescent="0.25">
      <c r="H705" s="64"/>
      <c r="I705" s="64"/>
      <c r="J705" s="64"/>
    </row>
  </sheetData>
  <mergeCells count="818">
    <mergeCell ref="J335:J348"/>
    <mergeCell ref="J349:J352"/>
    <mergeCell ref="J353:J364"/>
    <mergeCell ref="J365:J368"/>
    <mergeCell ref="J369:J376"/>
    <mergeCell ref="J377:J382"/>
    <mergeCell ref="J383:J392"/>
    <mergeCell ref="J393:J394"/>
    <mergeCell ref="A391:A392"/>
    <mergeCell ref="A393:A394"/>
    <mergeCell ref="A383:A384"/>
    <mergeCell ref="A385:A386"/>
    <mergeCell ref="A387:A388"/>
    <mergeCell ref="A389:A390"/>
    <mergeCell ref="A349:A350"/>
    <mergeCell ref="A351:A352"/>
    <mergeCell ref="A353:A354"/>
    <mergeCell ref="B387:B388"/>
    <mergeCell ref="B389:B390"/>
    <mergeCell ref="B391:B392"/>
    <mergeCell ref="B393:B394"/>
    <mergeCell ref="C373:C374"/>
    <mergeCell ref="C375:C376"/>
    <mergeCell ref="B373:B374"/>
    <mergeCell ref="J315:J324"/>
    <mergeCell ref="J325:J328"/>
    <mergeCell ref="J329:J330"/>
    <mergeCell ref="J331:J334"/>
    <mergeCell ref="A373:A374"/>
    <mergeCell ref="A375:A376"/>
    <mergeCell ref="A377:A378"/>
    <mergeCell ref="A379:A380"/>
    <mergeCell ref="A381:A382"/>
    <mergeCell ref="A355:A356"/>
    <mergeCell ref="A357:A358"/>
    <mergeCell ref="A359:A360"/>
    <mergeCell ref="A361:A362"/>
    <mergeCell ref="A363:A364"/>
    <mergeCell ref="A365:A366"/>
    <mergeCell ref="A367:A368"/>
    <mergeCell ref="A369:A370"/>
    <mergeCell ref="A371:A372"/>
    <mergeCell ref="A337:A338"/>
    <mergeCell ref="A339:A340"/>
    <mergeCell ref="A341:A342"/>
    <mergeCell ref="A343:A344"/>
    <mergeCell ref="A345:A346"/>
    <mergeCell ref="A347:A348"/>
    <mergeCell ref="C377:C378"/>
    <mergeCell ref="C379:C380"/>
    <mergeCell ref="C381:C382"/>
    <mergeCell ref="C383:C384"/>
    <mergeCell ref="C385:C386"/>
    <mergeCell ref="C387:C388"/>
    <mergeCell ref="C389:C390"/>
    <mergeCell ref="C391:C392"/>
    <mergeCell ref="C393:C394"/>
    <mergeCell ref="B375:B376"/>
    <mergeCell ref="B377:B378"/>
    <mergeCell ref="B379:B380"/>
    <mergeCell ref="B381:B382"/>
    <mergeCell ref="B383:B384"/>
    <mergeCell ref="B385:B386"/>
    <mergeCell ref="C355:C356"/>
    <mergeCell ref="C357:C358"/>
    <mergeCell ref="C359:C360"/>
    <mergeCell ref="C361:C362"/>
    <mergeCell ref="C363:C364"/>
    <mergeCell ref="C365:C366"/>
    <mergeCell ref="C367:C368"/>
    <mergeCell ref="C369:C370"/>
    <mergeCell ref="C371:C372"/>
    <mergeCell ref="B355:B356"/>
    <mergeCell ref="B357:B358"/>
    <mergeCell ref="B359:B360"/>
    <mergeCell ref="B361:B362"/>
    <mergeCell ref="B363:B364"/>
    <mergeCell ref="B365:B366"/>
    <mergeCell ref="B367:B368"/>
    <mergeCell ref="B369:B370"/>
    <mergeCell ref="B371:B372"/>
    <mergeCell ref="C337:C338"/>
    <mergeCell ref="C339:C340"/>
    <mergeCell ref="C341:C342"/>
    <mergeCell ref="C343:C344"/>
    <mergeCell ref="C345:C346"/>
    <mergeCell ref="C347:C348"/>
    <mergeCell ref="C349:C350"/>
    <mergeCell ref="C351:C352"/>
    <mergeCell ref="C353:C354"/>
    <mergeCell ref="B337:B338"/>
    <mergeCell ref="B339:B340"/>
    <mergeCell ref="B341:B342"/>
    <mergeCell ref="B343:B344"/>
    <mergeCell ref="B345:B346"/>
    <mergeCell ref="B347:B348"/>
    <mergeCell ref="B349:B350"/>
    <mergeCell ref="B351:B352"/>
    <mergeCell ref="B353:B354"/>
    <mergeCell ref="C321:C322"/>
    <mergeCell ref="C323:C324"/>
    <mergeCell ref="C325:C326"/>
    <mergeCell ref="C327:C328"/>
    <mergeCell ref="C329:C330"/>
    <mergeCell ref="C311:C312"/>
    <mergeCell ref="C313:C314"/>
    <mergeCell ref="J261:J262"/>
    <mergeCell ref="J263:J264"/>
    <mergeCell ref="J265:J266"/>
    <mergeCell ref="J267:J272"/>
    <mergeCell ref="J273:J276"/>
    <mergeCell ref="J277:J280"/>
    <mergeCell ref="J281:J282"/>
    <mergeCell ref="J283:J286"/>
    <mergeCell ref="J287:J296"/>
    <mergeCell ref="J297:J298"/>
    <mergeCell ref="J299:J300"/>
    <mergeCell ref="J301:J302"/>
    <mergeCell ref="J303:J304"/>
    <mergeCell ref="J305:J306"/>
    <mergeCell ref="J307:J314"/>
    <mergeCell ref="C315:C316"/>
    <mergeCell ref="C317:C318"/>
    <mergeCell ref="B335:B336"/>
    <mergeCell ref="C335:C336"/>
    <mergeCell ref="A329:A330"/>
    <mergeCell ref="A331:A332"/>
    <mergeCell ref="A333:A334"/>
    <mergeCell ref="A335:A336"/>
    <mergeCell ref="C331:C332"/>
    <mergeCell ref="C333:C334"/>
    <mergeCell ref="B329:B330"/>
    <mergeCell ref="B331:B332"/>
    <mergeCell ref="B333:B334"/>
    <mergeCell ref="C319:C320"/>
    <mergeCell ref="C301:C302"/>
    <mergeCell ref="C303:C304"/>
    <mergeCell ref="C305:C306"/>
    <mergeCell ref="C307:C308"/>
    <mergeCell ref="C309:C310"/>
    <mergeCell ref="C291:C292"/>
    <mergeCell ref="C293:C294"/>
    <mergeCell ref="C295:C296"/>
    <mergeCell ref="C297:C298"/>
    <mergeCell ref="C299:C300"/>
    <mergeCell ref="C281:C282"/>
    <mergeCell ref="C283:C284"/>
    <mergeCell ref="C285:C286"/>
    <mergeCell ref="C287:C288"/>
    <mergeCell ref="C289:C290"/>
    <mergeCell ref="C271:C272"/>
    <mergeCell ref="C273:C274"/>
    <mergeCell ref="C275:C276"/>
    <mergeCell ref="C277:C278"/>
    <mergeCell ref="C279:C280"/>
    <mergeCell ref="C261:C262"/>
    <mergeCell ref="C263:C264"/>
    <mergeCell ref="C265:C266"/>
    <mergeCell ref="C267:C268"/>
    <mergeCell ref="C269:C270"/>
    <mergeCell ref="C251:C252"/>
    <mergeCell ref="C253:C254"/>
    <mergeCell ref="C255:C256"/>
    <mergeCell ref="C257:C258"/>
    <mergeCell ref="C259:C260"/>
    <mergeCell ref="C241:C242"/>
    <mergeCell ref="C243:C244"/>
    <mergeCell ref="C245:C246"/>
    <mergeCell ref="C247:C248"/>
    <mergeCell ref="C249:C250"/>
    <mergeCell ref="C231:C232"/>
    <mergeCell ref="C233:C234"/>
    <mergeCell ref="C235:C236"/>
    <mergeCell ref="C237:C238"/>
    <mergeCell ref="C239:C240"/>
    <mergeCell ref="C221:C222"/>
    <mergeCell ref="C223:C224"/>
    <mergeCell ref="C225:C226"/>
    <mergeCell ref="C227:C228"/>
    <mergeCell ref="C229:C230"/>
    <mergeCell ref="C211:C212"/>
    <mergeCell ref="C213:C214"/>
    <mergeCell ref="C215:C216"/>
    <mergeCell ref="C217:C218"/>
    <mergeCell ref="C219:C220"/>
    <mergeCell ref="C201:C202"/>
    <mergeCell ref="C203:C204"/>
    <mergeCell ref="C205:C206"/>
    <mergeCell ref="C207:C208"/>
    <mergeCell ref="C209:C210"/>
    <mergeCell ref="C191:C192"/>
    <mergeCell ref="C193:C194"/>
    <mergeCell ref="C195:C196"/>
    <mergeCell ref="C197:C198"/>
    <mergeCell ref="C199:C200"/>
    <mergeCell ref="C181:C182"/>
    <mergeCell ref="C183:C184"/>
    <mergeCell ref="C185:C186"/>
    <mergeCell ref="C187:C188"/>
    <mergeCell ref="C189:C190"/>
    <mergeCell ref="C171:C172"/>
    <mergeCell ref="C173:C174"/>
    <mergeCell ref="C175:C176"/>
    <mergeCell ref="C177:C178"/>
    <mergeCell ref="C179:C180"/>
    <mergeCell ref="C161:C162"/>
    <mergeCell ref="C163:C164"/>
    <mergeCell ref="C165:C166"/>
    <mergeCell ref="C167:C168"/>
    <mergeCell ref="C169:C170"/>
    <mergeCell ref="C151:C152"/>
    <mergeCell ref="C153:C154"/>
    <mergeCell ref="C155:C156"/>
    <mergeCell ref="C157:C158"/>
    <mergeCell ref="C159:C160"/>
    <mergeCell ref="C141:C142"/>
    <mergeCell ref="C143:C144"/>
    <mergeCell ref="C145:C146"/>
    <mergeCell ref="C147:C148"/>
    <mergeCell ref="C149:C150"/>
    <mergeCell ref="C131:C132"/>
    <mergeCell ref="C133:C134"/>
    <mergeCell ref="C135:C136"/>
    <mergeCell ref="C137:C138"/>
    <mergeCell ref="C139:C140"/>
    <mergeCell ref="C121:C122"/>
    <mergeCell ref="C123:C124"/>
    <mergeCell ref="C125:C126"/>
    <mergeCell ref="C127:C128"/>
    <mergeCell ref="C129:C130"/>
    <mergeCell ref="C111:C112"/>
    <mergeCell ref="C113:C114"/>
    <mergeCell ref="C115:C116"/>
    <mergeCell ref="C117:C118"/>
    <mergeCell ref="C119:C120"/>
    <mergeCell ref="C101:C102"/>
    <mergeCell ref="C103:C104"/>
    <mergeCell ref="C105:C106"/>
    <mergeCell ref="C107:C108"/>
    <mergeCell ref="C109:C110"/>
    <mergeCell ref="C91:C92"/>
    <mergeCell ref="C93:C94"/>
    <mergeCell ref="C95:C96"/>
    <mergeCell ref="C97:C98"/>
    <mergeCell ref="C99:C100"/>
    <mergeCell ref="C81:C82"/>
    <mergeCell ref="C83:C84"/>
    <mergeCell ref="C85:C86"/>
    <mergeCell ref="C87:C88"/>
    <mergeCell ref="C89:C90"/>
    <mergeCell ref="C71:C72"/>
    <mergeCell ref="C73:C74"/>
    <mergeCell ref="C75:C76"/>
    <mergeCell ref="C77:C78"/>
    <mergeCell ref="C79:C80"/>
    <mergeCell ref="B319:B320"/>
    <mergeCell ref="B321:B322"/>
    <mergeCell ref="B323:B324"/>
    <mergeCell ref="B325:B326"/>
    <mergeCell ref="B327:B328"/>
    <mergeCell ref="B309:B310"/>
    <mergeCell ref="B311:B312"/>
    <mergeCell ref="B313:B314"/>
    <mergeCell ref="B315:B316"/>
    <mergeCell ref="B317:B318"/>
    <mergeCell ref="B299:B300"/>
    <mergeCell ref="B301:B302"/>
    <mergeCell ref="B303:B304"/>
    <mergeCell ref="B305:B306"/>
    <mergeCell ref="B307:B308"/>
    <mergeCell ref="B289:B290"/>
    <mergeCell ref="B291:B292"/>
    <mergeCell ref="B293:B294"/>
    <mergeCell ref="B295:B296"/>
    <mergeCell ref="B297:B298"/>
    <mergeCell ref="B279:B280"/>
    <mergeCell ref="B281:B282"/>
    <mergeCell ref="B283:B284"/>
    <mergeCell ref="B285:B286"/>
    <mergeCell ref="B287:B288"/>
    <mergeCell ref="B269:B270"/>
    <mergeCell ref="B271:B272"/>
    <mergeCell ref="B273:B274"/>
    <mergeCell ref="B275:B276"/>
    <mergeCell ref="B277:B278"/>
    <mergeCell ref="B259:B260"/>
    <mergeCell ref="B261:B262"/>
    <mergeCell ref="B263:B264"/>
    <mergeCell ref="B265:B266"/>
    <mergeCell ref="B267:B268"/>
    <mergeCell ref="B249:B250"/>
    <mergeCell ref="B251:B252"/>
    <mergeCell ref="B253:B254"/>
    <mergeCell ref="B255:B256"/>
    <mergeCell ref="B257:B258"/>
    <mergeCell ref="B239:B240"/>
    <mergeCell ref="B241:B242"/>
    <mergeCell ref="B243:B244"/>
    <mergeCell ref="B245:B246"/>
    <mergeCell ref="B247:B248"/>
    <mergeCell ref="B229:B230"/>
    <mergeCell ref="B231:B232"/>
    <mergeCell ref="B233:B234"/>
    <mergeCell ref="B235:B236"/>
    <mergeCell ref="B237:B238"/>
    <mergeCell ref="B219:B220"/>
    <mergeCell ref="B221:B222"/>
    <mergeCell ref="B223:B224"/>
    <mergeCell ref="B225:B226"/>
    <mergeCell ref="B227:B228"/>
    <mergeCell ref="B209:B210"/>
    <mergeCell ref="B211:B212"/>
    <mergeCell ref="B213:B214"/>
    <mergeCell ref="B215:B216"/>
    <mergeCell ref="B217:B218"/>
    <mergeCell ref="B199:B200"/>
    <mergeCell ref="B201:B202"/>
    <mergeCell ref="B203:B204"/>
    <mergeCell ref="B205:B206"/>
    <mergeCell ref="B207:B208"/>
    <mergeCell ref="B189:B190"/>
    <mergeCell ref="B191:B192"/>
    <mergeCell ref="B193:B194"/>
    <mergeCell ref="B195:B196"/>
    <mergeCell ref="B197:B198"/>
    <mergeCell ref="B179:B180"/>
    <mergeCell ref="B181:B182"/>
    <mergeCell ref="B183:B184"/>
    <mergeCell ref="B185:B186"/>
    <mergeCell ref="B187:B188"/>
    <mergeCell ref="B169:B170"/>
    <mergeCell ref="B171:B172"/>
    <mergeCell ref="B173:B174"/>
    <mergeCell ref="B175:B176"/>
    <mergeCell ref="B177:B178"/>
    <mergeCell ref="B159:B160"/>
    <mergeCell ref="B161:B162"/>
    <mergeCell ref="B163:B164"/>
    <mergeCell ref="B165:B166"/>
    <mergeCell ref="B167:B168"/>
    <mergeCell ref="B149:B150"/>
    <mergeCell ref="B151:B152"/>
    <mergeCell ref="B153:B154"/>
    <mergeCell ref="B155:B156"/>
    <mergeCell ref="B157:B158"/>
    <mergeCell ref="B139:B140"/>
    <mergeCell ref="B141:B142"/>
    <mergeCell ref="B143:B144"/>
    <mergeCell ref="B145:B146"/>
    <mergeCell ref="B147:B148"/>
    <mergeCell ref="A325:A326"/>
    <mergeCell ref="A327:A328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A315:A316"/>
    <mergeCell ref="A317:A318"/>
    <mergeCell ref="A319:A320"/>
    <mergeCell ref="A321:A322"/>
    <mergeCell ref="A323:A324"/>
    <mergeCell ref="A305:A306"/>
    <mergeCell ref="A307:A308"/>
    <mergeCell ref="A309:A310"/>
    <mergeCell ref="A311:A312"/>
    <mergeCell ref="A313:A314"/>
    <mergeCell ref="A295:A296"/>
    <mergeCell ref="A297:A298"/>
    <mergeCell ref="A299:A300"/>
    <mergeCell ref="A301:A302"/>
    <mergeCell ref="A303:A304"/>
    <mergeCell ref="A285:A286"/>
    <mergeCell ref="A287:A288"/>
    <mergeCell ref="A289:A290"/>
    <mergeCell ref="A291:A292"/>
    <mergeCell ref="A293:A294"/>
    <mergeCell ref="A275:A276"/>
    <mergeCell ref="A277:A278"/>
    <mergeCell ref="A279:A280"/>
    <mergeCell ref="A281:A282"/>
    <mergeCell ref="A283:A284"/>
    <mergeCell ref="A265:A266"/>
    <mergeCell ref="A267:A268"/>
    <mergeCell ref="A269:A270"/>
    <mergeCell ref="A271:A272"/>
    <mergeCell ref="A273:A274"/>
    <mergeCell ref="A255:A256"/>
    <mergeCell ref="A257:A258"/>
    <mergeCell ref="A259:A260"/>
    <mergeCell ref="A261:A262"/>
    <mergeCell ref="A263:A264"/>
    <mergeCell ref="A245:A246"/>
    <mergeCell ref="A247:A248"/>
    <mergeCell ref="A249:A250"/>
    <mergeCell ref="A251:A252"/>
    <mergeCell ref="A253:A254"/>
    <mergeCell ref="A235:A236"/>
    <mergeCell ref="A237:A238"/>
    <mergeCell ref="A239:A240"/>
    <mergeCell ref="A241:A242"/>
    <mergeCell ref="A243:A244"/>
    <mergeCell ref="A225:A226"/>
    <mergeCell ref="A227:A228"/>
    <mergeCell ref="A229:A230"/>
    <mergeCell ref="A231:A232"/>
    <mergeCell ref="A233:A234"/>
    <mergeCell ref="A215:A216"/>
    <mergeCell ref="A217:A218"/>
    <mergeCell ref="A219:A220"/>
    <mergeCell ref="A221:A222"/>
    <mergeCell ref="A223:A224"/>
    <mergeCell ref="A205:A206"/>
    <mergeCell ref="A207:A208"/>
    <mergeCell ref="A209:A210"/>
    <mergeCell ref="A211:A212"/>
    <mergeCell ref="A213:A214"/>
    <mergeCell ref="A195:A196"/>
    <mergeCell ref="A197:A198"/>
    <mergeCell ref="A199:A200"/>
    <mergeCell ref="A201:A202"/>
    <mergeCell ref="A203:A204"/>
    <mergeCell ref="A185:A186"/>
    <mergeCell ref="A187:A188"/>
    <mergeCell ref="A189:A190"/>
    <mergeCell ref="A191:A192"/>
    <mergeCell ref="A193:A194"/>
    <mergeCell ref="A175:A176"/>
    <mergeCell ref="A177:A178"/>
    <mergeCell ref="A179:A180"/>
    <mergeCell ref="A181:A182"/>
    <mergeCell ref="A183:A184"/>
    <mergeCell ref="A165:A166"/>
    <mergeCell ref="A167:A168"/>
    <mergeCell ref="A169:A170"/>
    <mergeCell ref="A171:A172"/>
    <mergeCell ref="A173:A174"/>
    <mergeCell ref="A155:A156"/>
    <mergeCell ref="A157:A158"/>
    <mergeCell ref="A159:A160"/>
    <mergeCell ref="A161:A162"/>
    <mergeCell ref="A163:A164"/>
    <mergeCell ref="A145:A146"/>
    <mergeCell ref="A147:A148"/>
    <mergeCell ref="A149:A150"/>
    <mergeCell ref="A151:A152"/>
    <mergeCell ref="A153:A154"/>
    <mergeCell ref="A135:A136"/>
    <mergeCell ref="A137:A138"/>
    <mergeCell ref="A139:A140"/>
    <mergeCell ref="A141:A142"/>
    <mergeCell ref="A143:A144"/>
    <mergeCell ref="A125:A126"/>
    <mergeCell ref="A127:A128"/>
    <mergeCell ref="A129:A130"/>
    <mergeCell ref="A131:A132"/>
    <mergeCell ref="A133:A134"/>
    <mergeCell ref="A115:A116"/>
    <mergeCell ref="A117:A118"/>
    <mergeCell ref="A119:A120"/>
    <mergeCell ref="A121:A122"/>
    <mergeCell ref="A123:A124"/>
    <mergeCell ref="A105:A106"/>
    <mergeCell ref="A107:A108"/>
    <mergeCell ref="A109:A110"/>
    <mergeCell ref="A111:A112"/>
    <mergeCell ref="A113:A114"/>
    <mergeCell ref="A95:A96"/>
    <mergeCell ref="A97:A98"/>
    <mergeCell ref="A99:A100"/>
    <mergeCell ref="A101:A102"/>
    <mergeCell ref="A103:A104"/>
    <mergeCell ref="A65:A66"/>
    <mergeCell ref="A67:A68"/>
    <mergeCell ref="A69:A70"/>
    <mergeCell ref="A71:A72"/>
    <mergeCell ref="A73:A74"/>
    <mergeCell ref="B101:B102"/>
    <mergeCell ref="B103:B104"/>
    <mergeCell ref="B105:B106"/>
    <mergeCell ref="B107:B108"/>
    <mergeCell ref="B71:B72"/>
    <mergeCell ref="B73:B74"/>
    <mergeCell ref="B75:B76"/>
    <mergeCell ref="B77:B78"/>
    <mergeCell ref="B79:B80"/>
    <mergeCell ref="A85:A86"/>
    <mergeCell ref="A87:A88"/>
    <mergeCell ref="A89:A90"/>
    <mergeCell ref="A91:A92"/>
    <mergeCell ref="A93:A94"/>
    <mergeCell ref="A75:A76"/>
    <mergeCell ref="A77:A78"/>
    <mergeCell ref="A79:A80"/>
    <mergeCell ref="A81:A82"/>
    <mergeCell ref="A83:A84"/>
    <mergeCell ref="B109:B110"/>
    <mergeCell ref="B91:B92"/>
    <mergeCell ref="B93:B94"/>
    <mergeCell ref="B95:B96"/>
    <mergeCell ref="B97:B98"/>
    <mergeCell ref="B99:B100"/>
    <mergeCell ref="B81:B82"/>
    <mergeCell ref="B83:B84"/>
    <mergeCell ref="B85:B86"/>
    <mergeCell ref="B87:B88"/>
    <mergeCell ref="B89:B90"/>
    <mergeCell ref="B65:B66"/>
    <mergeCell ref="B67:B68"/>
    <mergeCell ref="B69:B70"/>
    <mergeCell ref="C63:C64"/>
    <mergeCell ref="C65:C66"/>
    <mergeCell ref="C67:C68"/>
    <mergeCell ref="C69:C70"/>
    <mergeCell ref="J51:J68"/>
    <mergeCell ref="J69:J76"/>
    <mergeCell ref="B55:B56"/>
    <mergeCell ref="B57:B58"/>
    <mergeCell ref="B59:B60"/>
    <mergeCell ref="B61:B62"/>
    <mergeCell ref="B63:B64"/>
    <mergeCell ref="B51:B52"/>
    <mergeCell ref="B53:B54"/>
    <mergeCell ref="C53:C54"/>
    <mergeCell ref="C55:C56"/>
    <mergeCell ref="C57:C58"/>
    <mergeCell ref="C59:C60"/>
    <mergeCell ref="C61:C62"/>
    <mergeCell ref="A55:A56"/>
    <mergeCell ref="A57:A58"/>
    <mergeCell ref="A59:A60"/>
    <mergeCell ref="A61:A62"/>
    <mergeCell ref="A63:A64"/>
    <mergeCell ref="A45:A46"/>
    <mergeCell ref="A47:A48"/>
    <mergeCell ref="A49:A50"/>
    <mergeCell ref="A51:A52"/>
    <mergeCell ref="A53:A54"/>
    <mergeCell ref="C43:C44"/>
    <mergeCell ref="C45:C46"/>
    <mergeCell ref="C47:C48"/>
    <mergeCell ref="C49:C50"/>
    <mergeCell ref="C51:C52"/>
    <mergeCell ref="C3:C4"/>
    <mergeCell ref="B3:B4"/>
    <mergeCell ref="C41:C42"/>
    <mergeCell ref="C39:C40"/>
    <mergeCell ref="B45:B46"/>
    <mergeCell ref="B47:B48"/>
    <mergeCell ref="B49:B50"/>
    <mergeCell ref="A3:A4"/>
    <mergeCell ref="A5:A6"/>
    <mergeCell ref="B5:B6"/>
    <mergeCell ref="C5:C6"/>
    <mergeCell ref="A7:A8"/>
    <mergeCell ref="B7:B8"/>
    <mergeCell ref="C7:C8"/>
    <mergeCell ref="A9:A10"/>
    <mergeCell ref="B9:B10"/>
    <mergeCell ref="C9:C10"/>
    <mergeCell ref="A21:A22"/>
    <mergeCell ref="B21:B22"/>
    <mergeCell ref="C21:C22"/>
    <mergeCell ref="A15:A16"/>
    <mergeCell ref="B15:B16"/>
    <mergeCell ref="C15:C16"/>
    <mergeCell ref="A17:A18"/>
    <mergeCell ref="B17:B18"/>
    <mergeCell ref="C17:C18"/>
    <mergeCell ref="A27:A28"/>
    <mergeCell ref="B27:B28"/>
    <mergeCell ref="C27:C28"/>
    <mergeCell ref="J3:J4"/>
    <mergeCell ref="J5:J6"/>
    <mergeCell ref="J7:J8"/>
    <mergeCell ref="J9:J10"/>
    <mergeCell ref="J11:J12"/>
    <mergeCell ref="A23:A24"/>
    <mergeCell ref="B23:B24"/>
    <mergeCell ref="C23:C24"/>
    <mergeCell ref="A25:A26"/>
    <mergeCell ref="B25:B26"/>
    <mergeCell ref="C25:C26"/>
    <mergeCell ref="B19:B20"/>
    <mergeCell ref="C19:C20"/>
    <mergeCell ref="J13:J28"/>
    <mergeCell ref="A11:A12"/>
    <mergeCell ref="B11:B12"/>
    <mergeCell ref="C11:C12"/>
    <mergeCell ref="A13:A14"/>
    <mergeCell ref="B13:B14"/>
    <mergeCell ref="C13:C14"/>
    <mergeCell ref="A19:A20"/>
    <mergeCell ref="A41:A42"/>
    <mergeCell ref="A43:A44"/>
    <mergeCell ref="B29:B30"/>
    <mergeCell ref="B31:B32"/>
    <mergeCell ref="B33:B34"/>
    <mergeCell ref="B35:B36"/>
    <mergeCell ref="B37:B38"/>
    <mergeCell ref="B39:B40"/>
    <mergeCell ref="B41:B42"/>
    <mergeCell ref="B43:B44"/>
    <mergeCell ref="A29:A30"/>
    <mergeCell ref="A31:A32"/>
    <mergeCell ref="A33:A34"/>
    <mergeCell ref="A35:A36"/>
    <mergeCell ref="A37:A38"/>
    <mergeCell ref="A39:A40"/>
    <mergeCell ref="J29:J30"/>
    <mergeCell ref="J31:J32"/>
    <mergeCell ref="J33:J34"/>
    <mergeCell ref="J35:J36"/>
    <mergeCell ref="C29:C30"/>
    <mergeCell ref="C31:C32"/>
    <mergeCell ref="C33:C34"/>
    <mergeCell ref="C35:C36"/>
    <mergeCell ref="C37:C38"/>
    <mergeCell ref="J37:J40"/>
    <mergeCell ref="J41:J42"/>
    <mergeCell ref="J113:J114"/>
    <mergeCell ref="J115:J118"/>
    <mergeCell ref="J119:J120"/>
    <mergeCell ref="J121:J124"/>
    <mergeCell ref="J125:J136"/>
    <mergeCell ref="J137:J138"/>
    <mergeCell ref="E139:F139"/>
    <mergeCell ref="J139:J140"/>
    <mergeCell ref="J43:J44"/>
    <mergeCell ref="J45:J50"/>
    <mergeCell ref="J107:J112"/>
    <mergeCell ref="J77:J78"/>
    <mergeCell ref="J79:J96"/>
    <mergeCell ref="J97:J100"/>
    <mergeCell ref="J101:J104"/>
    <mergeCell ref="J105:J106"/>
    <mergeCell ref="J141:J142"/>
    <mergeCell ref="J143:J144"/>
    <mergeCell ref="J145:J148"/>
    <mergeCell ref="J149:J150"/>
    <mergeCell ref="J151:J178"/>
    <mergeCell ref="J179:J192"/>
    <mergeCell ref="J193:J196"/>
    <mergeCell ref="J197:J200"/>
    <mergeCell ref="J201:J208"/>
    <mergeCell ref="J233:J234"/>
    <mergeCell ref="J235:J244"/>
    <mergeCell ref="J245:J252"/>
    <mergeCell ref="J253:J260"/>
    <mergeCell ref="J209:J210"/>
    <mergeCell ref="J211:J212"/>
    <mergeCell ref="J213:J214"/>
    <mergeCell ref="J215:J216"/>
    <mergeCell ref="J217:J222"/>
    <mergeCell ref="J223:J224"/>
    <mergeCell ref="J225:J226"/>
    <mergeCell ref="J227:J228"/>
    <mergeCell ref="J229:J232"/>
    <mergeCell ref="A397:A398"/>
    <mergeCell ref="B397:B398"/>
    <mergeCell ref="C397:C398"/>
    <mergeCell ref="B399:B400"/>
    <mergeCell ref="B401:B402"/>
    <mergeCell ref="B403:B404"/>
    <mergeCell ref="B405:B406"/>
    <mergeCell ref="B407:B408"/>
    <mergeCell ref="B409:B410"/>
    <mergeCell ref="A399:A400"/>
    <mergeCell ref="A401:A402"/>
    <mergeCell ref="A403:A404"/>
    <mergeCell ref="A405:A406"/>
    <mergeCell ref="A407:A408"/>
    <mergeCell ref="A409:A410"/>
    <mergeCell ref="B411:B412"/>
    <mergeCell ref="B413:B414"/>
    <mergeCell ref="B415:B416"/>
    <mergeCell ref="B417:B418"/>
    <mergeCell ref="B419:B420"/>
    <mergeCell ref="B421:B422"/>
    <mergeCell ref="B423:B424"/>
    <mergeCell ref="B425:B426"/>
    <mergeCell ref="B427:B428"/>
    <mergeCell ref="B457:B458"/>
    <mergeCell ref="B459:B460"/>
    <mergeCell ref="C399:C400"/>
    <mergeCell ref="C401:C402"/>
    <mergeCell ref="C403:C404"/>
    <mergeCell ref="C405:C406"/>
    <mergeCell ref="C407:C408"/>
    <mergeCell ref="C409:C410"/>
    <mergeCell ref="C411:C412"/>
    <mergeCell ref="C413:C414"/>
    <mergeCell ref="C415:C416"/>
    <mergeCell ref="C417:C418"/>
    <mergeCell ref="C419:C420"/>
    <mergeCell ref="C421:C422"/>
    <mergeCell ref="C423:C424"/>
    <mergeCell ref="C425:C426"/>
    <mergeCell ref="C427:C428"/>
    <mergeCell ref="C429:C430"/>
    <mergeCell ref="C431:C432"/>
    <mergeCell ref="B429:B430"/>
    <mergeCell ref="B431:B432"/>
    <mergeCell ref="B433:B434"/>
    <mergeCell ref="B435:B436"/>
    <mergeCell ref="B437:B438"/>
    <mergeCell ref="C465:C466"/>
    <mergeCell ref="C467:C468"/>
    <mergeCell ref="C433:C434"/>
    <mergeCell ref="C435:C436"/>
    <mergeCell ref="C437:C438"/>
    <mergeCell ref="C439:C440"/>
    <mergeCell ref="C441:C442"/>
    <mergeCell ref="C443:C444"/>
    <mergeCell ref="C445:C446"/>
    <mergeCell ref="C447:C448"/>
    <mergeCell ref="C449:C450"/>
    <mergeCell ref="A417:A418"/>
    <mergeCell ref="A419:A420"/>
    <mergeCell ref="A421:A422"/>
    <mergeCell ref="A423:A424"/>
    <mergeCell ref="A425:A426"/>
    <mergeCell ref="A427:A428"/>
    <mergeCell ref="C451:C452"/>
    <mergeCell ref="C453:C454"/>
    <mergeCell ref="C455:C456"/>
    <mergeCell ref="B447:B448"/>
    <mergeCell ref="B449:B450"/>
    <mergeCell ref="B451:B452"/>
    <mergeCell ref="B453:B454"/>
    <mergeCell ref="B455:B456"/>
    <mergeCell ref="B439:B440"/>
    <mergeCell ref="B441:B442"/>
    <mergeCell ref="B443:B444"/>
    <mergeCell ref="B445:B446"/>
    <mergeCell ref="J397:J420"/>
    <mergeCell ref="J421:J440"/>
    <mergeCell ref="A449:A450"/>
    <mergeCell ref="A451:A452"/>
    <mergeCell ref="A453:A454"/>
    <mergeCell ref="A455:A456"/>
    <mergeCell ref="A457:A458"/>
    <mergeCell ref="A459:A460"/>
    <mergeCell ref="A461:A462"/>
    <mergeCell ref="J443:J444"/>
    <mergeCell ref="A447:A448"/>
    <mergeCell ref="J441:J442"/>
    <mergeCell ref="A429:A430"/>
    <mergeCell ref="A431:A432"/>
    <mergeCell ref="A433:A434"/>
    <mergeCell ref="A435:A436"/>
    <mergeCell ref="A437:A438"/>
    <mergeCell ref="A439:A440"/>
    <mergeCell ref="A441:A442"/>
    <mergeCell ref="A443:A444"/>
    <mergeCell ref="A445:A446"/>
    <mergeCell ref="A411:A412"/>
    <mergeCell ref="A413:A414"/>
    <mergeCell ref="A415:A416"/>
    <mergeCell ref="C469:C470"/>
    <mergeCell ref="C471:C472"/>
    <mergeCell ref="C473:C474"/>
    <mergeCell ref="C475:C476"/>
    <mergeCell ref="J445:J474"/>
    <mergeCell ref="A467:A468"/>
    <mergeCell ref="A469:A470"/>
    <mergeCell ref="A471:A472"/>
    <mergeCell ref="A473:A474"/>
    <mergeCell ref="A475:A476"/>
    <mergeCell ref="B461:B462"/>
    <mergeCell ref="B463:B464"/>
    <mergeCell ref="B465:B466"/>
    <mergeCell ref="B467:B468"/>
    <mergeCell ref="B469:B470"/>
    <mergeCell ref="B471:B472"/>
    <mergeCell ref="B473:B474"/>
    <mergeCell ref="B475:B476"/>
    <mergeCell ref="A463:A464"/>
    <mergeCell ref="A465:A466"/>
    <mergeCell ref="C457:C458"/>
    <mergeCell ref="C459:C460"/>
    <mergeCell ref="C461:C462"/>
    <mergeCell ref="C463:C464"/>
    <mergeCell ref="B477:B478"/>
    <mergeCell ref="B479:B480"/>
    <mergeCell ref="B481:B482"/>
    <mergeCell ref="B483:B484"/>
    <mergeCell ref="B485:B486"/>
    <mergeCell ref="B487:B488"/>
    <mergeCell ref="B489:B490"/>
    <mergeCell ref="B491:B492"/>
    <mergeCell ref="A477:A478"/>
    <mergeCell ref="A479:A480"/>
    <mergeCell ref="A481:A482"/>
    <mergeCell ref="A483:A484"/>
    <mergeCell ref="A485:A486"/>
    <mergeCell ref="A487:A488"/>
    <mergeCell ref="A489:A490"/>
    <mergeCell ref="A491:A492"/>
    <mergeCell ref="J475:J478"/>
    <mergeCell ref="J479:J492"/>
    <mergeCell ref="C477:C478"/>
    <mergeCell ref="C479:C480"/>
    <mergeCell ref="C481:C482"/>
    <mergeCell ref="C483:C484"/>
    <mergeCell ref="C485:C486"/>
    <mergeCell ref="C487:C488"/>
    <mergeCell ref="C489:C490"/>
    <mergeCell ref="C491:C492"/>
  </mergeCells>
  <pageMargins left="0.31496062992125984" right="0.31496062992125984" top="0.3543307086614173" bottom="0.3543307086614173" header="0.11811023622047244" footer="0.11811023622047244"/>
  <pageSetup paperSize="9" scale="99" fitToHeight="0" orientation="landscape" verticalDpi="0" r:id="rId1"/>
  <rowBreaks count="1" manualBreakCount="1">
    <brk id="72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EVIDENCIJA</vt:lpstr>
      <vt:lpstr>POVRŠINA</vt:lpstr>
      <vt:lpstr>List3</vt:lpstr>
      <vt:lpstr>EVIDENCIJA!Print_Area</vt:lpstr>
      <vt:lpstr>POVRŠINA!Print_Area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</dc:creator>
  <cp:lastModifiedBy>Korisnik</cp:lastModifiedBy>
  <cp:lastPrinted>2024-03-13T10:56:23Z</cp:lastPrinted>
  <dcterms:created xsi:type="dcterms:W3CDTF">2016-09-02T06:24:54Z</dcterms:created>
  <dcterms:modified xsi:type="dcterms:W3CDTF">2024-03-13T11:10:27Z</dcterms:modified>
</cp:coreProperties>
</file>